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media/image2.wmf" ContentType="image/x-wmf"/>
  <Override PartName="/xl/media/image3.wmf" ContentType="image/x-wmf"/>
  <Override PartName="/xl/media/image4.wmf" ContentType="image/x-wmf"/>
  <Override PartName="/xl/media/image5.wmf" ContentType="image/x-wm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Quadro Resumo" sheetId="1" state="visible" r:id="rId2"/>
    <sheet name="TILS 30 H" sheetId="2" state="visible" r:id="rId3"/>
    <sheet name="AUX. EDUCACINAL 30 H" sheetId="3" state="visible" r:id="rId4"/>
    <sheet name="Uniformes" sheetId="4" state="visible" r:id="rId5"/>
  </sheets>
  <definedNames>
    <definedName function="false" hidden="false" localSheetId="2" name="_xlnm.Print_Area" vbProcedure="false">'AUX. EDUCACINAL 30 H'!$A$1:$D$271</definedName>
    <definedName function="false" hidden="false" localSheetId="0" name="_xlnm.Print_Area" vbProcedure="false">'Quadro Resumo'!$A$1:$H$11</definedName>
    <definedName function="false" hidden="false" localSheetId="1" name="_xlnm.Print_Area" vbProcedure="false">'TILS 30 H'!$A$1:$D$275</definedName>
    <definedName function="false" hidden="false" localSheetId="3" name="_xlnm.Print_Area" vbProcedure="false">Uniformes!$A$3:$G$10</definedName>
    <definedName function="false" hidden="false" name="aaa" vbProcedure="false">#REF!</definedName>
    <definedName function="false" hidden="false" name="aREA1" vbProcedure="false">#REF!</definedName>
    <definedName function="false" hidden="false" name="area2" vbProcedure="false">#REF!</definedName>
    <definedName function="false" hidden="false" name="Area3" vbProcedure="false">#REF!</definedName>
    <definedName function="false" hidden="false" name="Area4" vbProcedure="false">#REF!</definedName>
    <definedName function="false" hidden="false" name="Area_2" vbProcedure="false">#REF!</definedName>
    <definedName function="false" hidden="false" name="CDCDCDCDC" vbProcedure="false">#REF!</definedName>
    <definedName function="false" hidden="false" name="CPMF" vbProcedure="false">#REF!</definedName>
    <definedName function="false" hidden="false" name="eaea" vbProcedure="false">#REF!</definedName>
    <definedName function="false" hidden="false" name="Excel_BuiltIn_Print_Area" vbProcedure="false">#REF!</definedName>
    <definedName function="false" hidden="false" name="Excel_BuiltIn_Print_Area_1" vbProcedure="false">#REF!</definedName>
    <definedName function="false" hidden="false" name="Excel_BuiltIn_Print_Area_10" vbProcedure="false">#REF!</definedName>
    <definedName function="false" hidden="false" name="Excel_BuiltIn_Print_Area_11" vbProcedure="false">#REF!</definedName>
    <definedName function="false" hidden="false" name="Excel_BuiltIn_Print_Area_12" vbProcedure="false">#REF!</definedName>
    <definedName function="false" hidden="false" name="Excel_BuiltIn_Print_Area_1_1" vbProcedure="false">#REF!</definedName>
    <definedName function="false" hidden="false" name="Excel_BuiltIn_Print_Area_1_1_1" vbProcedure="false">#REF!</definedName>
    <definedName function="false" hidden="false" name="Excel_BuiltIn_Print_Area_1_1_1_1" vbProcedure="false">#REF!</definedName>
    <definedName function="false" hidden="false" name="Excel_BuiltIn_Print_Area_1_1_2" vbProcedure="false">#REF!</definedName>
    <definedName function="false" hidden="false" name="Excel_BuiltIn_Print_Area_1_1_4" vbProcedure="false">#REF!</definedName>
    <definedName function="false" hidden="false" name="Excel_BuiltIn_Print_Area_2" vbProcedure="false">#REF!</definedName>
    <definedName function="false" hidden="false" name="Excel_BuiltIn_Print_Area_2_1" vbProcedure="false">#REF!</definedName>
    <definedName function="false" hidden="false" name="Excel_BuiltIn_Print_Area_2_1_1" vbProcedure="false">#REF!</definedName>
    <definedName function="false" hidden="false" name="Excel_BuiltIn_Print_Area_3_1" vbProcedure="false">#REF!</definedName>
    <definedName function="false" hidden="false" name="Excel_BuiltIn_Print_Area_5_1" vbProcedure="false">#REF!</definedName>
    <definedName function="false" hidden="false" name="Excel_BuiltIn_Print_Area_5_1_2" vbProcedure="false">#REF!</definedName>
    <definedName function="false" hidden="false" name="Excel_BuiltIn_Print_Area_5_1_4" vbProcedure="false">#REF!</definedName>
    <definedName function="false" hidden="false" name="Excel_BuiltIn_Print_Area_9" vbProcedure="false">#REF!</definedName>
    <definedName function="false" hidden="false" name="Excel_um" vbProcedure="false">#REF!</definedName>
    <definedName function="false" hidden="false" name="fdf" vbProcedure="false">#REF!</definedName>
    <definedName function="false" hidden="false" name="Pintor" vbProcedure="false">#REF!</definedName>
    <definedName function="false" hidden="false" name="Pintor1" vbProcedure="false">#REF!</definedName>
    <definedName function="false" hidden="false" name="QWQWQ" vbProcedure="false">#REF!</definedName>
    <definedName function="false" hidden="false" name="QWQWQW" vbProcedure="false">#REF!</definedName>
    <definedName function="false" hidden="false" name="SS" vbProcedure="false">#REF!</definedName>
    <definedName function="false" hidden="false" name="um" vbProcedure="false">#REF!</definedName>
    <definedName function="false" hidden="false" name="w" vbProcedure="false">#REF!</definedName>
    <definedName function="false" hidden="false" name="_10Excel_BuiltIn_Print_Area_4_1" vbProcedure="false">#REF!</definedName>
    <definedName function="false" hidden="false" name="_13Excel_BuiltIn_Print_Area_5_1" vbProcedure="false">#REF!</definedName>
    <definedName function="false" hidden="false" name="_14Excel_BuiltIn_Print_Area_5_1_1" vbProcedure="false">#REF!</definedName>
    <definedName function="false" hidden="false" name="_16Excel_BuiltIn_Print_Area_7_1" vbProcedure="false">#REF!</definedName>
    <definedName function="false" hidden="false" name="_17Excel_BuiltIn_Print_Area_9_1" vbProcedure="false">#REF!</definedName>
    <definedName function="false" hidden="false" name="_1Excel_BuiltIn_Print_Area_1_1" vbProcedure="false">#REF!</definedName>
    <definedName function="false" hidden="false" name="_1Excel_BuiltIn_Print_Area_2_1" vbProcedure="false">#REF!</definedName>
    <definedName function="false" hidden="false" name="_2Excel_BuiltIn_Print_Area_1_1_1" vbProcedure="false">#REF!</definedName>
    <definedName function="false" hidden="false" name="_2Excel_BuiltIn_Print_Area_3_1" vbProcedure="false">#REF!</definedName>
    <definedName function="false" hidden="false" name="_4Excel_BuiltIn_Print_Area_2_1" vbProcedure="false">#REF!</definedName>
    <definedName function="false" hidden="false" name="_5Excel_BuiltIn_Print_Area_2_1_1" vbProcedure="false">#REF!</definedName>
    <definedName function="false" hidden="false" name="_6Excel_BuiltIn_Print_Area_2_1_1_1" vbProcedure="false">#REF!</definedName>
    <definedName function="false" hidden="false" name="_7Excel_BuiltIn_Print_Area_3_1" vbProcedure="false">#REF!</definedName>
    <definedName function="false" hidden="false" name="_8Excel_BuiltIn_Print_Area_3_1_1" vbProcedure="false">#REF!</definedName>
    <definedName function="false" hidden="false" localSheetId="0" name="_xlnm.Print_Area_0" vbProcedure="false">'Quadro Resumo'!$A$1:$E$11</definedName>
    <definedName function="false" hidden="false" localSheetId="1" name="aaa" vbProcedure="false">#REF!</definedName>
    <definedName function="false" hidden="false" localSheetId="1" name="aREA1" vbProcedure="false">#REF!</definedName>
    <definedName function="false" hidden="false" localSheetId="1" name="area2" vbProcedure="false">#REF!</definedName>
    <definedName function="false" hidden="false" localSheetId="1" name="Area3" vbProcedure="false">#REF!</definedName>
    <definedName function="false" hidden="false" localSheetId="1" name="Area4" vbProcedure="false">#REF!</definedName>
    <definedName function="false" hidden="false" localSheetId="1" name="Area_2" vbProcedure="false">#REF!</definedName>
    <definedName function="false" hidden="false" localSheetId="1" name="CDCDCDCDC" vbProcedure="false">#REF!</definedName>
    <definedName function="false" hidden="false" localSheetId="1" name="CPMF" vbProcedure="false">#REF!</definedName>
    <definedName function="false" hidden="false" localSheetId="1" name="eaea" vbProcedure="false">#REF!</definedName>
    <definedName function="false" hidden="false" localSheetId="1" name="Excel_BuiltIn_Print_Area" vbProcedure="false">#REF!</definedName>
    <definedName function="false" hidden="false" localSheetId="1" name="Excel_BuiltIn_Print_Area_1" vbProcedure="false">#REF!</definedName>
    <definedName function="false" hidden="false" localSheetId="1" name="Excel_BuiltIn_Print_Area_10" vbProcedure="false">#REF!</definedName>
    <definedName function="false" hidden="false" localSheetId="1" name="Excel_BuiltIn_Print_Area_11" vbProcedure="false">#REF!</definedName>
    <definedName function="false" hidden="false" localSheetId="1" name="Excel_BuiltIn_Print_Area_12" vbProcedure="false">#REF!</definedName>
    <definedName function="false" hidden="false" localSheetId="1" name="Excel_BuiltIn_Print_Area_1_1" vbProcedure="false">#REF!</definedName>
    <definedName function="false" hidden="false" localSheetId="1" name="Excel_BuiltIn_Print_Area_1_1_1" vbProcedure="false">#REF!</definedName>
    <definedName function="false" hidden="false" localSheetId="1" name="Excel_BuiltIn_Print_Area_1_1_1_1" vbProcedure="false">#REF!</definedName>
    <definedName function="false" hidden="false" localSheetId="1" name="Excel_BuiltIn_Print_Area_1_1_2" vbProcedure="false">#REF!</definedName>
    <definedName function="false" hidden="false" localSheetId="1" name="Excel_BuiltIn_Print_Area_1_1_4" vbProcedure="false">#REF!</definedName>
    <definedName function="false" hidden="false" localSheetId="1" name="Excel_BuiltIn_Print_Area_2" vbProcedure="false">#REF!</definedName>
    <definedName function="false" hidden="false" localSheetId="1" name="Excel_BuiltIn_Print_Area_2_1" vbProcedure="false">#REF!</definedName>
    <definedName function="false" hidden="false" localSheetId="1" name="Excel_BuiltIn_Print_Area_2_1_1" vbProcedure="false">#REF!</definedName>
    <definedName function="false" hidden="false" localSheetId="1" name="Excel_BuiltIn_Print_Area_3_1" vbProcedure="false">#REF!</definedName>
    <definedName function="false" hidden="false" localSheetId="1" name="Excel_BuiltIn_Print_Area_5_1" vbProcedure="false">#REF!</definedName>
    <definedName function="false" hidden="false" localSheetId="1" name="Excel_BuiltIn_Print_Area_5_1_2" vbProcedure="false">#REF!</definedName>
    <definedName function="false" hidden="false" localSheetId="1" name="Excel_BuiltIn_Print_Area_5_1_4" vbProcedure="false">#REF!</definedName>
    <definedName function="false" hidden="false" localSheetId="1" name="Excel_BuiltIn_Print_Area_9" vbProcedure="false">#REF!</definedName>
    <definedName function="false" hidden="false" localSheetId="1" name="Excel_um" vbProcedure="false">#REF!</definedName>
    <definedName function="false" hidden="false" localSheetId="1" name="fdf" vbProcedure="false">#REF!</definedName>
    <definedName function="false" hidden="false" localSheetId="1" name="Pintor" vbProcedure="false">#REF!</definedName>
    <definedName function="false" hidden="false" localSheetId="1" name="Pintor1" vbProcedure="false">#REF!</definedName>
    <definedName function="false" hidden="false" localSheetId="1" name="QWQWQ" vbProcedure="false">#REF!</definedName>
    <definedName function="false" hidden="false" localSheetId="1" name="QWQWQW" vbProcedure="false">#REF!</definedName>
    <definedName function="false" hidden="false" localSheetId="1" name="SS" vbProcedure="false">#REF!</definedName>
    <definedName function="false" hidden="false" localSheetId="1" name="um" vbProcedure="false">#REF!</definedName>
    <definedName function="false" hidden="false" localSheetId="1" name="w" vbProcedure="false">#REF!</definedName>
    <definedName function="false" hidden="false" localSheetId="1" name="_10Excel_BuiltIn_Print_Area_4_1" vbProcedure="false">#REF!</definedName>
    <definedName function="false" hidden="false" localSheetId="1" name="_13Excel_BuiltIn_Print_Area_5_1" vbProcedure="false">#REF!</definedName>
    <definedName function="false" hidden="false" localSheetId="1" name="_14Excel_BuiltIn_Print_Area_5_1_1" vbProcedure="false">#REF!</definedName>
    <definedName function="false" hidden="false" localSheetId="1" name="_16Excel_BuiltIn_Print_Area_7_1" vbProcedure="false">#REF!</definedName>
    <definedName function="false" hidden="false" localSheetId="1" name="_17Excel_BuiltIn_Print_Area_9_1" vbProcedure="false">#REF!</definedName>
    <definedName function="false" hidden="false" localSheetId="1" name="_1Excel_BuiltIn_Print_Area_1_1" vbProcedure="false">#REF!</definedName>
    <definedName function="false" hidden="false" localSheetId="1" name="_1Excel_BuiltIn_Print_Area_2_1" vbProcedure="false">#REF!</definedName>
    <definedName function="false" hidden="false" localSheetId="1" name="_2Excel_BuiltIn_Print_Area_1_1_1" vbProcedure="false">#REF!</definedName>
    <definedName function="false" hidden="false" localSheetId="1" name="_2Excel_BuiltIn_Print_Area_3_1" vbProcedure="false">#REF!</definedName>
    <definedName function="false" hidden="false" localSheetId="1" name="_4Excel_BuiltIn_Print_Area_2_1" vbProcedure="false">#REF!</definedName>
    <definedName function="false" hidden="false" localSheetId="1" name="_5Excel_BuiltIn_Print_Area_2_1_1" vbProcedure="false">#REF!</definedName>
    <definedName function="false" hidden="false" localSheetId="1" name="_6Excel_BuiltIn_Print_Area_2_1_1_1" vbProcedure="false">#REF!</definedName>
    <definedName function="false" hidden="false" localSheetId="1" name="_7Excel_BuiltIn_Print_Area_3_1" vbProcedure="false">#REF!</definedName>
    <definedName function="false" hidden="false" localSheetId="1" name="_8Excel_BuiltIn_Print_Area_3_1_1" vbProcedure="false">#REF!</definedName>
    <definedName function="false" hidden="false" localSheetId="2" name="aaa" vbProcedure="false">#REF!</definedName>
    <definedName function="false" hidden="false" localSheetId="2" name="aREA1" vbProcedure="false">#REF!</definedName>
    <definedName function="false" hidden="false" localSheetId="2" name="area2" vbProcedure="false">#REF!</definedName>
    <definedName function="false" hidden="false" localSheetId="2" name="Area3" vbProcedure="false">#REF!</definedName>
    <definedName function="false" hidden="false" localSheetId="2" name="Area4" vbProcedure="false">#REF!</definedName>
    <definedName function="false" hidden="false" localSheetId="2" name="Area_2" vbProcedure="false">#REF!</definedName>
    <definedName function="false" hidden="false" localSheetId="2" name="CDCDCDCDC" vbProcedure="false">#REF!</definedName>
    <definedName function="false" hidden="false" localSheetId="2" name="CPMF" vbProcedure="false">#REF!</definedName>
    <definedName function="false" hidden="false" localSheetId="2" name="eaea" vbProcedure="false">#REF!</definedName>
    <definedName function="false" hidden="false" localSheetId="2" name="Excel_BuiltIn_Print_Area" vbProcedure="false">#REF!</definedName>
    <definedName function="false" hidden="false" localSheetId="2" name="Excel_BuiltIn_Print_Area_1" vbProcedure="false">#REF!</definedName>
    <definedName function="false" hidden="false" localSheetId="2" name="Excel_BuiltIn_Print_Area_10" vbProcedure="false">#REF!</definedName>
    <definedName function="false" hidden="false" localSheetId="2" name="Excel_BuiltIn_Print_Area_11" vbProcedure="false">#REF!</definedName>
    <definedName function="false" hidden="false" localSheetId="2" name="Excel_BuiltIn_Print_Area_12" vbProcedure="false">#REF!</definedName>
    <definedName function="false" hidden="false" localSheetId="2" name="Excel_BuiltIn_Print_Area_1_1" vbProcedure="false">#REF!</definedName>
    <definedName function="false" hidden="false" localSheetId="2" name="Excel_BuiltIn_Print_Area_1_1_1" vbProcedure="false">#REF!</definedName>
    <definedName function="false" hidden="false" localSheetId="2" name="Excel_BuiltIn_Print_Area_1_1_1_1" vbProcedure="false">#REF!</definedName>
    <definedName function="false" hidden="false" localSheetId="2" name="Excel_BuiltIn_Print_Area_1_1_2" vbProcedure="false">#REF!</definedName>
    <definedName function="false" hidden="false" localSheetId="2" name="Excel_BuiltIn_Print_Area_1_1_4" vbProcedure="false">#REF!</definedName>
    <definedName function="false" hidden="false" localSheetId="2" name="Excel_BuiltIn_Print_Area_2" vbProcedure="false">#REF!</definedName>
    <definedName function="false" hidden="false" localSheetId="2" name="Excel_BuiltIn_Print_Area_2_1" vbProcedure="false">#REF!</definedName>
    <definedName function="false" hidden="false" localSheetId="2" name="Excel_BuiltIn_Print_Area_2_1_1" vbProcedure="false">#REF!</definedName>
    <definedName function="false" hidden="false" localSheetId="2" name="Excel_BuiltIn_Print_Area_3_1" vbProcedure="false">#REF!</definedName>
    <definedName function="false" hidden="false" localSheetId="2" name="Excel_BuiltIn_Print_Area_5_1" vbProcedure="false">#REF!</definedName>
    <definedName function="false" hidden="false" localSheetId="2" name="Excel_BuiltIn_Print_Area_5_1_2" vbProcedure="false">#REF!</definedName>
    <definedName function="false" hidden="false" localSheetId="2" name="Excel_BuiltIn_Print_Area_5_1_4" vbProcedure="false">#REF!</definedName>
    <definedName function="false" hidden="false" localSheetId="2" name="Excel_BuiltIn_Print_Area_9" vbProcedure="false">#REF!</definedName>
    <definedName function="false" hidden="false" localSheetId="2" name="Excel_um" vbProcedure="false">#REF!</definedName>
    <definedName function="false" hidden="false" localSheetId="2" name="fdf" vbProcedure="false">#REF!</definedName>
    <definedName function="false" hidden="false" localSheetId="2" name="Pintor" vbProcedure="false">#REF!</definedName>
    <definedName function="false" hidden="false" localSheetId="2" name="Pintor1" vbProcedure="false">#REF!</definedName>
    <definedName function="false" hidden="false" localSheetId="2" name="QWQWQ" vbProcedure="false">#REF!</definedName>
    <definedName function="false" hidden="false" localSheetId="2" name="QWQWQW" vbProcedure="false">#REF!</definedName>
    <definedName function="false" hidden="false" localSheetId="2" name="SS" vbProcedure="false">#REF!</definedName>
    <definedName function="false" hidden="false" localSheetId="2" name="um" vbProcedure="false">#REF!</definedName>
    <definedName function="false" hidden="false" localSheetId="2" name="w" vbProcedure="false">#REF!</definedName>
    <definedName function="false" hidden="false" localSheetId="2" name="_10Excel_BuiltIn_Print_Area_4_1" vbProcedure="false">#REF!</definedName>
    <definedName function="false" hidden="false" localSheetId="2" name="_13Excel_BuiltIn_Print_Area_5_1" vbProcedure="false">#REF!</definedName>
    <definedName function="false" hidden="false" localSheetId="2" name="_14Excel_BuiltIn_Print_Area_5_1_1" vbProcedure="false">#REF!</definedName>
    <definedName function="false" hidden="false" localSheetId="2" name="_16Excel_BuiltIn_Print_Area_7_1" vbProcedure="false">#REF!</definedName>
    <definedName function="false" hidden="false" localSheetId="2" name="_17Excel_BuiltIn_Print_Area_9_1" vbProcedure="false">#REF!</definedName>
    <definedName function="false" hidden="false" localSheetId="2" name="_1Excel_BuiltIn_Print_Area_1_1" vbProcedure="false">#REF!</definedName>
    <definedName function="false" hidden="false" localSheetId="2" name="_1Excel_BuiltIn_Print_Area_2_1" vbProcedure="false">#REF!</definedName>
    <definedName function="false" hidden="false" localSheetId="2" name="_2Excel_BuiltIn_Print_Area_1_1_1" vbProcedure="false">#REF!</definedName>
    <definedName function="false" hidden="false" localSheetId="2" name="_2Excel_BuiltIn_Print_Area_3_1" vbProcedure="false">#REF!</definedName>
    <definedName function="false" hidden="false" localSheetId="2" name="_4Excel_BuiltIn_Print_Area_2_1" vbProcedure="false">#REF!</definedName>
    <definedName function="false" hidden="false" localSheetId="2" name="_5Excel_BuiltIn_Print_Area_2_1_1" vbProcedure="false">#REF!</definedName>
    <definedName function="false" hidden="false" localSheetId="2" name="_6Excel_BuiltIn_Print_Area_2_1_1_1" vbProcedure="false">#REF!</definedName>
    <definedName function="false" hidden="false" localSheetId="2" name="_7Excel_BuiltIn_Print_Area_3_1" vbProcedure="false">#REF!</definedName>
    <definedName function="false" hidden="false" localSheetId="2" name="_8Excel_BuiltIn_Print_Area_3_1_1" vbProcedure="false">#REF!</definedName>
    <definedName function="false" hidden="false" localSheetId="3" name="CDCDCDCDC" vbProcedure="false">#REF!</definedName>
    <definedName function="false" hidden="false" localSheetId="3" name="CPMF" vbProcedure="false">#REF!</definedName>
    <definedName function="false" hidden="false" localSheetId="3" name="Excel_BuiltIn_Print_Area_10" vbProcedure="false">#REF!</definedName>
    <definedName function="false" hidden="false" localSheetId="3" name="Excel_BuiltIn_Print_Area_11" vbProcedure="false">#REF!</definedName>
    <definedName function="false" hidden="false" localSheetId="3" name="Excel_BuiltIn_Print_Area_12" vbProcedure="false">#REF!</definedName>
    <definedName function="false" hidden="false" localSheetId="3" name="Excel_BuiltIn_Print_Area_1_1_1" vbProcedure="false">#REF!</definedName>
    <definedName function="false" hidden="false" localSheetId="3" name="Excel_BuiltIn_Print_Area_1_1_1_1" vbProcedure="false">#REF!</definedName>
    <definedName function="false" hidden="false" localSheetId="3" name="Excel_BuiltIn_Print_Area_3_1" vbProcedure="false">#REF!</definedName>
    <definedName function="false" hidden="false" localSheetId="3" name="Excel_BuiltIn_Print_Area_5_1" vbProcedure="false">#REF!</definedName>
    <definedName function="false" hidden="false" localSheetId="3" name="Excel_BuiltIn_Print_Area_9" vbProcedure="false">#REF!</definedName>
    <definedName function="false" hidden="false" localSheetId="3" name="QWQWQ" vbProcedure="false">#REF!</definedName>
    <definedName function="false" hidden="false" localSheetId="3" name="QWQWQW" vbProcedure="false">#REF!</definedName>
    <definedName function="false" hidden="false" localSheetId="3" name="SS" vbProcedure="false">#REF!</definedName>
    <definedName function="false" hidden="false" localSheetId="3" name="_10Excel_BuiltIn_Print_Area_4_1" vbProcedure="false">#REF!</definedName>
    <definedName function="false" hidden="false" localSheetId="3" name="_13Excel_BuiltIn_Print_Area_5_1" vbProcedure="false">#REF!</definedName>
    <definedName function="false" hidden="false" localSheetId="3" name="_14Excel_BuiltIn_Print_Area_5_1_1" vbProcedure="false">#REF!</definedName>
    <definedName function="false" hidden="false" localSheetId="3" name="_16Excel_BuiltIn_Print_Area_7_1" vbProcedure="false">#REF!</definedName>
    <definedName function="false" hidden="false" localSheetId="3" name="_17Excel_BuiltIn_Print_Area_9_1" vbProcedure="false">#REF!</definedName>
    <definedName function="false" hidden="false" localSheetId="3" name="_1Excel_BuiltIn_Print_Area_2_1" vbProcedure="false">#REF!</definedName>
    <definedName function="false" hidden="false" localSheetId="3" name="_2Excel_BuiltIn_Print_Area_1_1_1" vbProcedure="false">#REF!</definedName>
    <definedName function="false" hidden="false" localSheetId="3" name="_2Excel_BuiltIn_Print_Area_3_1" vbProcedure="false">#REF!</definedName>
    <definedName function="false" hidden="false" localSheetId="3" name="_4Excel_BuiltIn_Print_Area_2_1" vbProcedure="false">#REF!</definedName>
    <definedName function="false" hidden="false" localSheetId="3" name="_7Excel_BuiltIn_Print_Area_3_1"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<sst xmlns="http://schemas.openxmlformats.org/spreadsheetml/2006/main" count="626" uniqueCount="250">
  <si>
    <t xml:space="preserve">PLANILHA DE CUSTOS E FORMAÇÃO DE PREÇOS </t>
  </si>
  <si>
    <t xml:space="preserve">ITEM</t>
  </si>
  <si>
    <t xml:space="preserve">CATSER</t>
  </si>
  <si>
    <t xml:space="preserve">DESCRIÇÃO/ESPECIFICAÇÃO</t>
  </si>
  <si>
    <t xml:space="preserve">UNIDADE</t>
  </si>
  <si>
    <t xml:space="preserve">QTD. TOTAL DE POSTOS/MÊS</t>
  </si>
  <si>
    <t xml:space="preserve">VALOR ESTIMADO POR POSTO (R$)</t>
  </si>
  <si>
    <t xml:space="preserve">VALOR  ESTIMADO MENSAL (R$)</t>
  </si>
  <si>
    <t xml:space="preserve">VALOR TOTAL CONTRATUAL ESTIMADO (15 MESES) (R$)</t>
  </si>
  <si>
    <t xml:space="preserve">1263-7</t>
  </si>
  <si>
    <t xml:space="preserve">Tradutor e Intérprete de Libras-Português, 30h/semanais</t>
  </si>
  <si>
    <t xml:space="preserve">Posto</t>
  </si>
  <si>
    <t xml:space="preserve">2563-1</t>
  </si>
  <si>
    <t xml:space="preserve">Auxiliar Educacional, 30 h/semanais</t>
  </si>
  <si>
    <t xml:space="preserve">SUBTOTAL</t>
  </si>
  <si>
    <t xml:space="preserve">QUADRO DEMONSTRATIVO – VALOR GLOBAL DA PROPOSTA</t>
  </si>
  <si>
    <t xml:space="preserve">Descrição</t>
  </si>
  <si>
    <t xml:space="preserve">Valor (R$)</t>
  </si>
  <si>
    <t xml:space="preserve">A</t>
  </si>
  <si>
    <t xml:space="preserve">Valor mensal do serviço</t>
  </si>
  <si>
    <t xml:space="preserve">B</t>
  </si>
  <si>
    <t xml:space="preserve">Valor global da proposta (valor mensal x nº meses do contrato – 15)</t>
  </si>
  <si>
    <t xml:space="preserve">Dados para composição dos custos referentes a mão de obra</t>
  </si>
  <si>
    <t xml:space="preserve">Composição da Remuneração</t>
  </si>
  <si>
    <t xml:space="preserve">ATENÇÃO:</t>
  </si>
  <si>
    <t xml:space="preserve">Tipo de Serviço (mesmo serviço com características distintas)</t>
  </si>
  <si>
    <t xml:space="preserve">SOMENTE AS CÉLULAS EM AZUL PODEM SER EDITADAS COM OS VALORES DE CADA LICITANTE.
AS DEMAIS CÉLULAS, BEM COMO AS FÓRMULAS, NÃO DEVEM SER ALTERADAS (EXCETO EM CASOS DE UTILIZAÇÃO DE CONVENÇÃO COLETIVA DIVERGENTE. NESTE CASO TODAS AS MEMÓRIAS DE CÁLCULO DEVERÃO SER EXPLICITADAS NAS CÉLULAS, COM DESCRITIVOS DETALHADOS. ALÉM DISSO, A LICITANTE DEVE OFERECER AS DEVIDAS JUSTIFICATIVAS PARA UTILIZAÇÃO DA REFERIDA CCT PARA ANÁLISES E DILIGÊNCIAS DA CONTRATANTE).</t>
  </si>
  <si>
    <t xml:space="preserve">Classificação Brasileira de Ocupações (CBO)</t>
  </si>
  <si>
    <t xml:space="preserve">Salário Normativo da Categoria Profissional</t>
  </si>
  <si>
    <t xml:space="preserve">Categoria Profissional (vinculada à execução contratual)</t>
  </si>
  <si>
    <t xml:space="preserve">Data-Base da Categoria (dia/mês/ano)</t>
  </si>
  <si>
    <t xml:space="preserve">TRADUTOR E INTÉRPRETE DE LÍNGUA DE SINAIS – 30 HORAS</t>
  </si>
  <si>
    <t xml:space="preserve">MEMÓRIA DE CÁLCULO</t>
  </si>
  <si>
    <t xml:space="preserve">Módulo 1 - Composição da Remuneração</t>
  </si>
  <si>
    <t xml:space="preserve">A </t>
  </si>
  <si>
    <t xml:space="preserve">Salário Base (R$)</t>
  </si>
  <si>
    <t xml:space="preserve">Insira aqui a convenção coletiva utilizada</t>
  </si>
  <si>
    <t xml:space="preserve">Intervalo Intrajornada</t>
  </si>
  <si>
    <t xml:space="preserve">Escala 12x36. Adicional de 60% sobre a hora normal a ser indenizada, por dia.
Valor da hora = (salário/180 horas)*0,6*15dias</t>
  </si>
  <si>
    <t xml:space="preserve">Horas (12x36)</t>
  </si>
  <si>
    <t xml:space="preserve">Adicional</t>
  </si>
  <si>
    <t xml:space="preserve">Dias no mês (12x36)</t>
  </si>
  <si>
    <t xml:space="preserve">Não há previsão neste contrato</t>
  </si>
  <si>
    <t xml:space="preserve">C</t>
  </si>
  <si>
    <t xml:space="preserve">Adicional Insalubridade</t>
  </si>
  <si>
    <t xml:space="preserve">D</t>
  </si>
  <si>
    <t xml:space="preserve">Adicional Noturno</t>
  </si>
  <si>
    <t xml:space="preserve">O adicional noturno equivale ao Salário-Base / 100 (horas mensais trabalhadas)  x 20% (valor do adicional noturno) x 12,571427 (11 horas noturnas no mês  x 1,142857 (índice conversão hora noturna)).</t>
  </si>
  <si>
    <t xml:space="preserve">Adicional noturno</t>
  </si>
  <si>
    <t xml:space="preserve">Horas mensais trabalhadas</t>
  </si>
  <si>
    <t xml:space="preserve">Horas noturnas no mês</t>
  </si>
  <si>
    <t xml:space="preserve">E</t>
  </si>
  <si>
    <t xml:space="preserve">Hora Extra (50%)</t>
  </si>
  <si>
    <t xml:space="preserve">A hora extra equivale ao Salário-Base / 100 (horas mensais trabalhadas) acrescida de 50% (valor do adicional de hora extra) x 20 (estimativa de horas extras no mês).</t>
  </si>
  <si>
    <t xml:space="preserve">Valor da Hora com acréscimo de 50%</t>
  </si>
  <si>
    <t xml:space="preserve">Qt. Horas extras mensais</t>
  </si>
  <si>
    <t xml:space="preserve">F</t>
  </si>
  <si>
    <t xml:space="preserve">Outros (especificar) (R$)</t>
  </si>
  <si>
    <t xml:space="preserve">Total de Remuneração (R$)</t>
  </si>
  <si>
    <t xml:space="preserve">Módulo 2: Encargos e benefícios anuais, mensais e diários</t>
  </si>
  <si>
    <t xml:space="preserve">Submódulo 2.1 - 13º (décimo terceiro) Salário e Adicional de Férias</t>
  </si>
  <si>
    <t xml:space="preserve">2.1</t>
  </si>
  <si>
    <t xml:space="preserve">13º (décimo terceiro) Salário e Adicional de Férias</t>
  </si>
  <si>
    <t xml:space="preserve">(%)</t>
  </si>
  <si>
    <t xml:space="preserve">13º (décimo terceiro) Salário </t>
  </si>
  <si>
    <t xml:space="preserve">O 13º salário equivale ao valor total de 1 (um) salário base. Como a planilha de custos é calculada mensalmente, provisiona-se 1/12 (um doze avos) deste valor.
1 / 12 = 8,33%          8,33% x Célula D34</t>
  </si>
  <si>
    <t xml:space="preserve">Férias (%)(R$)</t>
  </si>
  <si>
    <t xml:space="preserve">As férias equivale ao valor total de 1 (um) salário base. Como a planilha de custos é calculada mensalmente, provisiona-se 1/12 (um doze avos) deste valor.
1 / 12 = 8,33%          8,33% x Célula D34</t>
  </si>
  <si>
    <r>
      <rPr>
        <sz val="10"/>
        <color rgb="FFC9211E"/>
        <rFont val="Calibri"/>
        <family val="2"/>
        <charset val="1"/>
      </rPr>
      <t xml:space="preserve">As férias deverão ser usufruídas nos períodos de recesso acadêmico. </t>
    </r>
    <r>
      <rPr>
        <b val="true"/>
        <sz val="10"/>
        <color rgb="FFC9211E"/>
        <rFont val="Calibri"/>
        <family val="2"/>
        <charset val="1"/>
      </rPr>
      <t xml:space="preserve">Portanto, no mês de férias o titular será remunerado pelo Módulo 1, bastando no Submódulo 2.1 contemplar apenas o adicional de férias (1/3).</t>
    </r>
    <r>
      <rPr>
        <sz val="10"/>
        <color rgb="FFC9211E"/>
        <rFont val="Calibri"/>
        <family val="2"/>
        <charset val="1"/>
      </rPr>
      <t xml:space="preserve"> Também </t>
    </r>
    <r>
      <rPr>
        <b val="true"/>
        <sz val="10"/>
        <color rgb="FFC9211E"/>
        <rFont val="Calibri"/>
        <family val="2"/>
        <charset val="1"/>
      </rPr>
      <t xml:space="preserve">não</t>
    </r>
    <r>
      <rPr>
        <sz val="10"/>
        <color rgb="FFC9211E"/>
        <rFont val="Calibri"/>
        <family val="2"/>
        <charset val="1"/>
      </rPr>
      <t xml:space="preserve"> deverá ser computado substituto na cobertura de Férias no Submódulo 4.1, considerando a desnecessidade de reposição por conta das férias escolares.</t>
    </r>
  </si>
  <si>
    <t xml:space="preserve">Adicional de Férias </t>
  </si>
  <si>
    <t xml:space="preserve">O adicional de férias equivale a 1/3 (um terço) do valor de de 1 (um) salário base. Como a planilha de custos é calculada mensalmente, provisiona-se 1/12 (um doze avos) deste valor.
(1 / 3) / 12 = 2,78%          2,78% x Célula D34</t>
  </si>
  <si>
    <t xml:space="preserve">Nota 1: O Módulo 2 refere-se aos encargos e benefícios anuais, mensais e diários. Como a planilha de custos e formação de preços é calculada mensalmente, provisiona-se proporcionalmente 1/12 (um doze avos) dos valores referentes aos seus itens.                                                                 </t>
  </si>
  <si>
    <t xml:space="preserve">TOTAL (R$)</t>
  </si>
  <si>
    <t xml:space="preserve">Submódulo 2.2 - Encargos Previdenciários (GPS), Fundo de Garantia por Tempo de Serviço (FGTS) e outras contribuições.</t>
  </si>
  <si>
    <t xml:space="preserve">2.2</t>
  </si>
  <si>
    <t xml:space="preserve">GPS, FGTS e outras contribuições</t>
  </si>
  <si>
    <t xml:space="preserve">(R$)</t>
  </si>
  <si>
    <t xml:space="preserve">INSS</t>
  </si>
  <si>
    <t xml:space="preserve">O percentual do INSS se dá conforme Art. 195, I, “a”, CF/88; art. 22, I, Lei 8.212/91 . Esse valor incide sobre o módulo 1 e o submódulo 2.1
20,00% x (Célula D34+ Célula D50)</t>
  </si>
  <si>
    <t xml:space="preserve">Salário educação</t>
  </si>
  <si>
    <t xml:space="preserve">O percentual do Salário Educação se dá conforme conforme Art. 212, §5º, CF/88; Lei 9.766/98; Decreto 6.003/2006. Esse valor incide sobre o módulo 1 e o submódulo 2.1
2,50% x (Célula D34+ Célula D50) </t>
  </si>
  <si>
    <r>
      <rPr>
        <b val="true"/>
        <sz val="12"/>
        <color rgb="FF000000"/>
        <rFont val="Calibri"/>
        <family val="2"/>
        <charset val="1"/>
      </rPr>
      <t xml:space="preserve">Seguro acidente do trabalho - SAT </t>
    </r>
    <r>
      <rPr>
        <u val="single"/>
        <sz val="12"/>
        <color rgb="FFC00000"/>
        <rFont val="Calibri"/>
        <family val="2"/>
        <charset val="1"/>
      </rPr>
      <t xml:space="preserve">(alíquota em função do FAP – encaminhar cópia da GFIP)</t>
    </r>
  </si>
  <si>
    <r>
      <rPr>
        <sz val="10"/>
        <color rgb="FF000000"/>
        <rFont val="Calibri"/>
        <family val="2"/>
        <charset val="1"/>
      </rPr>
      <t xml:space="preserve">O SAT depende do grau de risco do serviço irá variar entre 1%, para risco leve, de 2%, para risco médio, e de 3% de risco grave.
Para essa estimativa considerou-se o valor maior, de 3%, para que possibilite a participação do maior número de empresas possíveis.
</t>
    </r>
    <r>
      <rPr>
        <b val="true"/>
        <sz val="10"/>
        <color rgb="FF000000"/>
        <rFont val="Calibri"/>
        <family val="2"/>
        <charset val="1"/>
      </rPr>
      <t xml:space="preserve">A licitante deverá informar o seu respectivo valor.
</t>
    </r>
    <r>
      <rPr>
        <sz val="10"/>
        <color rgb="FF000000"/>
        <rFont val="Calibri"/>
        <family val="2"/>
        <charset val="1"/>
      </rPr>
      <t xml:space="preserve">Esse valor incide sobre o módulo 1 e o submódulo 2.1                
SAT x (Célula D34+ Célula D50) </t>
    </r>
  </si>
  <si>
    <t xml:space="preserve">SESC ou SESI</t>
  </si>
  <si>
    <t xml:space="preserve">O percentual do SESC OU SESI se dá conforme Art. 30, Lei 8.036/90, c/c art. 1º, Lei 8.154/90; Decreto-Lei 2.318/86. Esse valor incide sobre o módulo 1 e o submódulo 2.1
1,50% x (Célula D34+ Célula D50)</t>
  </si>
  <si>
    <t xml:space="preserve">SENAI ou SENAC </t>
  </si>
  <si>
    <t xml:space="preserve">O percentual do SENAI OU SENAC se dá conforme Decreto-Lei 2.318/86 c/c o art. 1º, Lei 8.154/90. Esse valor incide sobre o módulo 1 e o submódulo 2.1
1,00% x (Célula D34+ Célula D50) </t>
  </si>
  <si>
    <t xml:space="preserve">SEBRAE</t>
  </si>
  <si>
    <t xml:space="preserve">O percentual do SEBRAE se dá cconforme Art. 8º, §3º, Lei 8.029/90. Esse valor incide sobre o módulo 1 e o submódulo 2.1
0,60% x (Célula D34+ Célula D50) </t>
  </si>
  <si>
    <t xml:space="preserve">G</t>
  </si>
  <si>
    <t xml:space="preserve">INCRA</t>
  </si>
  <si>
    <t xml:space="preserve">O percentual do INCRA se dá cconforme conforme Lei 2.613/55; art. 1º, I, Decreto-Lei. Esse valor incide sobre o módulo 1 e o submódulo 2.1
0,20% x (Célula D34+ Célula D50) </t>
  </si>
  <si>
    <t xml:space="preserve">H</t>
  </si>
  <si>
    <t xml:space="preserve">FGTS</t>
  </si>
  <si>
    <t xml:space="preserve">O percentual do FGTS se dá cconforme conforme conforme Art. 7º, III, CF/88 c/c o art. 15, Lei 8.036/90. Esse valor incide sobre o módulo 1 e o submódulo 2.1
8,00% x (Célula D34+ Célula D50) </t>
  </si>
  <si>
    <t xml:space="preserve">          TOTAL</t>
  </si>
  <si>
    <t xml:space="preserve">2.3 - Benefícios Mensais e Diários</t>
  </si>
  <si>
    <t xml:space="preserve">2.3</t>
  </si>
  <si>
    <t xml:space="preserve">Benefícios Mensais e Diários </t>
  </si>
  <si>
    <t xml:space="preserve">Transporte</t>
  </si>
  <si>
    <t xml:space="preserve">A ser concedido ao trabalhador, permitindo desconto sobre salário previsto na CLT.
Valor total do vale transporte (C87) - valor total descontado (C91)</t>
  </si>
  <si>
    <t xml:space="preserve">Devido a falta de transporte público e região remota, com dificuldade de encontrar mão de obra, o que faz com que o profissional contratado obrigatoriamente valha-se de meios próprios para chegar ao campus, como ocorre com os atuais terceirizados e servidores, a empresa deverá cotar esse valor em sua planilha. A Administração utiliza como parâmetro nos seus contratos o valor de referência do Transcol da Grande Vitória, tendo em vista não haver outra referência na região</t>
  </si>
  <si>
    <t xml:space="preserve">Esse valor deverá ser cotado, conforme consta no TR.</t>
  </si>
  <si>
    <t xml:space="preserve">Valor concedido</t>
  </si>
  <si>
    <t xml:space="preserve">Quantidade de vale transporte por dia (ida e volta)</t>
  </si>
  <si>
    <t xml:space="preserve">Dias úteis do mês</t>
  </si>
  <si>
    <t xml:space="preserve">Valor da tarifa de ônibus (sistema Transcol)</t>
  </si>
  <si>
    <t xml:space="preserve">Valor total do Vale Transporte (R$ Tarifa x Qtde por dia x Dias úteis no mês)</t>
  </si>
  <si>
    <t xml:space="preserve">Valor descontado</t>
  </si>
  <si>
    <t xml:space="preserve">Salário base</t>
  </si>
  <si>
    <t xml:space="preserve">6% do salário base</t>
  </si>
  <si>
    <t xml:space="preserve">Valor total descontado</t>
  </si>
  <si>
    <t xml:space="preserve">Auxílio-Refeição/Alimentação </t>
  </si>
  <si>
    <t xml:space="preserve">CLÁUSULA DÉCIMA SEGUNDA - TICKET ALIMENTAÇÃO/REFEIÇÃO
Conforme parágrafo quinto desta cláusula, será permitido o desconto de 3,5%.</t>
  </si>
  <si>
    <t xml:space="preserve">Ticket diário</t>
  </si>
  <si>
    <t xml:space="preserve">% desconto (conforme CCT)</t>
  </si>
  <si>
    <t xml:space="preserve">Valor do Desconto</t>
  </si>
  <si>
    <t xml:space="preserve">Plano de Assistência Médica</t>
  </si>
  <si>
    <t xml:space="preserve">CLÁUSULA DÉCIMA QUINTA - PLANO DE ASSISTÊNCIA MÉDICA</t>
  </si>
  <si>
    <t xml:space="preserve">Seguro de Vida</t>
  </si>
  <si>
    <t xml:space="preserve">CLÁUSULA DÉCIMA SÉTIMA - SEGURO DE VIDA</t>
  </si>
  <si>
    <t xml:space="preserve">IDESBRE</t>
  </si>
  <si>
    <t xml:space="preserve">CLÁUSULA VIGÉSIMA SEGUNDA - IDESBRE</t>
  </si>
  <si>
    <t xml:space="preserve">Assistência Odontológica</t>
  </si>
  <si>
    <t xml:space="preserve">CLÁUSULA VIGÉSIMA - ASSISTÊNCIA ODONTOLÓGICA </t>
  </si>
  <si>
    <t xml:space="preserve">Quadro-Resumo do Módulo 2 - Encargos e Benefícios anuais, mensais e diários</t>
  </si>
  <si>
    <t xml:space="preserve">Encargos e Benefícios Anuais, Mensais e Diários</t>
  </si>
  <si>
    <t xml:space="preserve">Módulo 3 - Provisão para Rescisão (Redação dada pela Instrução Normativa nº 7, de 2018)</t>
  </si>
  <si>
    <t xml:space="preserve">Provisão para Rescisão </t>
  </si>
  <si>
    <t xml:space="preserve">Aviso Prévio Indenizado</t>
  </si>
  <si>
    <t xml:space="preserve">Conforme Art. 487, §1º, CLT, c/c art. 7º, XXI, CF/88.
Aviso   Prévio   Indenizado.
Trata-se de valor devido ao empregado no caso de o empregador rescindir o contrato sem justo motivo e sem lhe conceder aviso prévio, conforme disposto no § 1º do art. 487 da CLT. De acordo com levantamento efetuado nos contratos do STF, cerca de 5% do pessoal é demitido pelo empregador, antes do término do contrato de trabalho. Assim a provisão necessária será somente para estes empregados, pois os demais receberão o aviso prévio trabalhado quando findar o contrato. Logo a provisão representa: ((1/12)x 0,05) x 100 = 0,42%.
</t>
  </si>
  <si>
    <t xml:space="preserve">Percentual</t>
  </si>
  <si>
    <t xml:space="preserve">Incidência do FGTS sobre o Aviso Prévio Indenizado</t>
  </si>
  <si>
    <t xml:space="preserve">Conforme Art. 15 da Lei 8.036/90, Súmula 305/TST
A incidência do FGTS sobre o aviso prévio indenizado pode ser extraída da interpretação do art. 15 da Lei 8.036/1990, que determina a contribuição mensal,  a  cargo  do empregador,  para  o  FGTS,  correspondente  a  8%   da remuneração    paga    ou devida    ao    trabalhador no    mês    anterior. Remuneração, aqui, nos termos definidos nos arts. 457 e 458, da CLT, ou seja, inclui o salário básico e demais parcelas recebidas pelo empregado a propósito dos serviços prestados. (8%*0,42%*remuneração)</t>
  </si>
  <si>
    <t xml:space="preserve">Multa do FGTS</t>
  </si>
  <si>
    <t xml:space="preserve">Conforme Art. 18, §1º, Lei 8.036/90; Lei 8.212/91.
[(0,42% x 40% ) x 8,00%] x 100 = 2%</t>
  </si>
  <si>
    <t xml:space="preserve">Aviso Prévio Trabalhado  </t>
  </si>
  <si>
    <t xml:space="preserve">Conforme Art. 487 e 488, CLT, c/c art. 7º, XXI, CF/88.
O item ‘Aviso Prévio Trabalhado’ (inciso XXI do art. 7º da Constituição Federal e art. 487 da CLT), corresponde ao valor repassado para pagar o funcionário enquanto este não trabalha.
Apesar de não haver lei complementar para disciplinar essa matéria, a doutrina e a jurisprudência aconselham que o funcionário seja avisado de sua dispensa e, a partir de então, ele passa a receber seu último salário referente a 30 dias de serviço, dos quais 7 ele tem direito a ausentar-se do trabalho para ter tempo de procurar por outro emprego ou, se preferir, trabalhar 2 horas a menos por dia durante o período de 30 dias. Neste tempo em que o empregado não presta serviço, a Contratada terá de pagar, ao mesmo tempo, o funcionário que está saindo mais aquele que está entrando no posto e, por isso, há de constar esse item da planilha de custos. 
[(100% / 30) x 7]/ 12 = 1,94% 
Onde:
100% = salário integral
30 = número de dias no mês
7 = número de dias de aviso prévio a que o empregado tem direito de se ausentar
12 = número de meses no ano</t>
  </si>
  <si>
    <t xml:space="preserve">Em caso de prorrogação do contrato, o percentual máximo dessa parcela será de 0,194% a cada ano de prorrogação, a ser incluído por ocasião da formulação do aditivo da prorrogação do contrato, conforme ditames da Lei 12.506/2011 (Acórdão 1186/2017-Plenário-TCU)</t>
  </si>
  <si>
    <t xml:space="preserve">Incidência de GPS, FGTS e outras contribuições sobre o Aviso Prévio Trabalhado</t>
  </si>
  <si>
    <t xml:space="preserve">Por força do art 15, c/c o art, 18 da Lei 8.036/90 e do art. 214 do regulamento da previdência social. Conforme a Alínea 3.E, previsto no Anexo VII-D na IN SEGES/MPDG nº 5/2017, deverá haver incidência dos encargos previstos no Submódulo 2.2 sobre o aviso prévio trabalhado.</t>
  </si>
  <si>
    <t xml:space="preserve">Multa do FGTS sobre o Aviso Prévio Trabalhado</t>
  </si>
  <si>
    <t xml:space="preserve">          TOTAL (R$)</t>
  </si>
  <si>
    <t xml:space="preserve">Módulo 4: CUSTO DE REPOSIÇÃO DO PROFISSIONAL AUSENTE</t>
  </si>
  <si>
    <r>
      <rPr>
        <b val="true"/>
        <i val="true"/>
        <sz val="10"/>
        <rFont val="Cambria"/>
        <family val="1"/>
        <charset val="1"/>
      </rPr>
      <t xml:space="preserve">Nota 1: </t>
    </r>
    <r>
      <rPr>
        <i val="true"/>
        <sz val="10"/>
        <rFont val="Cambria"/>
        <family val="1"/>
        <charset val="1"/>
      </rPr>
      <t xml:space="preserve">Os itens que contemplam o módulo 4 se referem ao custo dos dias trabalhados pelo repositor/substituto, quando o empregado alocado na prestação de serviço estiver ausente, conforme as previsões estabelecidas na legislação. </t>
    </r>
    <r>
      <rPr>
        <b val="true"/>
        <i val="true"/>
        <sz val="10"/>
        <rFont val="Cambria"/>
        <family val="1"/>
        <charset val="1"/>
      </rPr>
      <t xml:space="preserve">(Redação dada pela Instrução Normativa nº 7, de 2018)</t>
    </r>
  </si>
  <si>
    <t xml:space="preserve">Submódulo 4.1 - Substituto nas Ausências Legais  (Redação dada pela Instrução Normativa nº 7, de 2018)</t>
  </si>
  <si>
    <t xml:space="preserve">4.1</t>
  </si>
  <si>
    <t xml:space="preserve">Substituto nas Ausências Legais </t>
  </si>
  <si>
    <t xml:space="preserve">Substituto na cobertura de Férias</t>
  </si>
  <si>
    <t xml:space="preserve">Conforme Arts. 129-153, CLT, c/c Art. 7º, XVII, CF/88.
Conforme modelo de planilha de formação de preços disponibilizada pelo governo federal, "Na jornada 44h computa-se somente a reposição no dias úteis, portanto, 69,04% da ausência total". Dessa forma, deverá ser considerado 69,04% de dias no mês de férias. 69,04%  x 30 dias = 20,71 dias úteis computados.</t>
  </si>
  <si>
    <r>
      <rPr>
        <sz val="10"/>
        <color rgb="FFC9211E"/>
        <rFont val="Calibri"/>
        <family val="2"/>
        <charset val="1"/>
      </rPr>
      <t xml:space="preserve">As férias deverão ser usufruídas, preferencialmente, nos períodos de recesso acadêmico. </t>
    </r>
    <r>
      <rPr>
        <b val="true"/>
        <sz val="10"/>
        <color rgb="FFC9211E"/>
        <rFont val="Calibri"/>
        <family val="2"/>
        <charset val="1"/>
      </rPr>
      <t xml:space="preserve">Portanto, no mês de férias o titular será remunerado pelo Módulo 1, bastando no Submódulo 2.1 contemplar apenas o adicional de férias (1/3).</t>
    </r>
    <r>
      <rPr>
        <sz val="10"/>
        <color rgb="FFC9211E"/>
        <rFont val="Calibri"/>
        <family val="2"/>
        <charset val="1"/>
      </rPr>
      <t xml:space="preserve"> Também </t>
    </r>
    <r>
      <rPr>
        <b val="true"/>
        <sz val="10"/>
        <color rgb="FFC9211E"/>
        <rFont val="Calibri"/>
        <family val="2"/>
        <charset val="1"/>
      </rPr>
      <t xml:space="preserve">não</t>
    </r>
    <r>
      <rPr>
        <sz val="10"/>
        <color rgb="FFC9211E"/>
        <rFont val="Calibri"/>
        <family val="2"/>
        <charset val="1"/>
      </rPr>
      <t xml:space="preserve"> deverá ser computado substituto na cobertura de Férias no Submódulo 4.1, considerando a desnecessidade de reposição por conta das férias escolares.</t>
    </r>
  </si>
  <si>
    <t xml:space="preserve">Custos totais do funcionário (Módulo 01 + Módulo 02 + Módulo 03) (R$)</t>
  </si>
  <si>
    <t xml:space="preserve">Custos diários do funcionário (Custos totais do funcionário / 30) (R$)</t>
  </si>
  <si>
    <t xml:space="preserve">Quantidade de dias úteis efetivamente computados por ano (R$)</t>
  </si>
  <si>
    <t xml:space="preserve">Custo do Substituto na cobertura de férias (anual)(R$)</t>
  </si>
  <si>
    <t xml:space="preserve">Custo do Substituto na cobertura de férias (mensal)(R$)</t>
  </si>
  <si>
    <t xml:space="preserve">Percentual deste valor em relação ao salário base
Será utilizado em caso de repactuação</t>
  </si>
  <si>
    <t xml:space="preserve">Substituto na cobertura de Ausências Legais</t>
  </si>
  <si>
    <t xml:space="preserve">Afastamentos de até 15 dias não será cobrada a substituição</t>
  </si>
  <si>
    <t xml:space="preserve">Conforme Art. 473, CLT.
O valor estimado trata-se de uma média das propostas anexadas ao processo na fase de cotação, sendo preços praticados em outros contratos semelhantes da administração. Se trata de cálculo por estimativa de probabilidade de ocorrência, sendo específico para cada empresa.</t>
  </si>
  <si>
    <t xml:space="preserve">Substituto na cobertura de Licença-Paternidade</t>
  </si>
  <si>
    <t xml:space="preserve">Conforme Art. 473, III, CLT, c/c art. 7º, XIX e art. 10, §1º, II, ADCT. CF/88.
O valor estimado trata-se de uma média das propostas anexadas ao processo na fase de cotação, sendo preços praticados em outros contratos semelhantes da administração. Se trata de cálculo por estimativa de probabilidade de ocorrência, sendo específico para cada empresa.</t>
  </si>
  <si>
    <t xml:space="preserve">Substituto na cobertura de Ausência por acidente de trabalho</t>
  </si>
  <si>
    <t xml:space="preserve">Conforme Arts. 19-23 e 60, Lei 8.213/91, c/c art. 75, RPS.
O valor estimado trata-se de uma média das propostas anexadas ao processo na fase de cotação, sendo preços praticados em outros contratos semelhantes da administração. Se trata de cálculo por estimativa de probabilidade de ocorrência, sendo específico para cada empresa.</t>
  </si>
  <si>
    <t xml:space="preserve">Substituto na cobertura de Afastamento Maternidade</t>
  </si>
  <si>
    <t xml:space="preserve">Conforme previsto no Art. 7º, XVIII da CF/88 c/c o Art. 392 e 392-A da CLT.
O valor estimado trata-se de uma média das propostas anexadas ao processo na fase de cotação, sendo preços praticados em outros contratos semelhantes da administração. Se trata de cálculo por estimativa de probabilidade de ocorrência, sendo específico para cada empresa.</t>
  </si>
  <si>
    <t xml:space="preserve">Substituto na cobertura de Outras ausências (especificar)</t>
  </si>
  <si>
    <t xml:space="preserve">O valor estimado trata-se de uma média das propostas anexadas ao processo na fase de cotação, sendo preços praticados em outros contratos semelhantes da administração. Se trata de cálculo por estimativa de probabilidade de ocorrência, sendo específico para cada empresa.</t>
  </si>
  <si>
    <t xml:space="preserve">Submódulo 4.2 - Substituto na Intrajornada (Redação dada pela Instrução Normativa nº 7, de 2018)</t>
  </si>
  <si>
    <t xml:space="preserve">4.2</t>
  </si>
  <si>
    <t xml:space="preserve">Substituto na Intrajornada </t>
  </si>
  <si>
    <t xml:space="preserve">Substituto na cobertura de Intervalo para repouso ou alimentação</t>
  </si>
  <si>
    <t xml:space="preserve">TOTAL</t>
  </si>
  <si>
    <t xml:space="preserve">Quadro-Resumo do Módulo 4 - Custo de Reposição do Profissional Ausente (Redação dada pela Instrução Normativa nº 7, de 2018)</t>
  </si>
  <si>
    <t xml:space="preserve">Custo de Reposição do Profissional Ausente</t>
  </si>
  <si>
    <t xml:space="preserve">Valor  (R$)</t>
  </si>
  <si>
    <t xml:space="preserve">Módulo 5: INSUMOS DIVERSOS</t>
  </si>
  <si>
    <t xml:space="preserve">Insumos Diversos</t>
  </si>
  <si>
    <t xml:space="preserve">Uniformes e crachás</t>
  </si>
  <si>
    <t xml:space="preserve">O valor estimado trata-se de uma pesquisa de mercado dos itens que compõem o uniforme conforme Termo de Referência. Considera-se todas as peças necessárias para a composição do conjunto, bem como a quantidade de conjuntos prevista para cada colaborador. O valor é mensal por funcionário.</t>
  </si>
  <si>
    <t xml:space="preserve">Equipamentos de proteção individual (EPI’s)</t>
  </si>
  <si>
    <t xml:space="preserve">-</t>
  </si>
  <si>
    <t xml:space="preserve">Equipamentos</t>
  </si>
  <si>
    <t xml:space="preserve">Ferramentas</t>
  </si>
  <si>
    <t xml:space="preserve">Módulo 6 - Custos Indiretos, Tributos e Lucro</t>
  </si>
  <si>
    <t xml:space="preserve">Custos Indiretos, Tributos e Lucro</t>
  </si>
  <si>
    <t xml:space="preserve">%</t>
  </si>
  <si>
    <t xml:space="preserve">Custos Indiretos </t>
  </si>
  <si>
    <t xml:space="preserve">Despesas operacionais e administrativas do contratado para a execução dos serviços. 
A estimativa trata-se de uma médias das propostas anexadas ao processo na fase de cotação.
O percentual incide sobre o somatório dos módulos 1, 2, 3, 4 e 5.</t>
  </si>
  <si>
    <t xml:space="preserve">Lucro</t>
  </si>
  <si>
    <t xml:space="preserve">Ganho obtido pelo contratado em virtude dos serviços prestados.
A estimativa trata-se de uma médias das propostas anexadas ao processo na fase de cotação.
O percentual incide sobre o somatório dos módulos 1, 2, 3, 4 , 5 e custos indiretos.</t>
  </si>
  <si>
    <t xml:space="preserve">Tributos</t>
  </si>
  <si>
    <t xml:space="preserve">Tributos que tenham relação com a prestação dos serviços. Vedados pela Súmula 254 (TCU) a inclusão do IRPJ e da CSLL.
Tributos federais (PIS,COFINS) + Tributos estaduais (não previstos neste contrato) + Tributos Municipais (ISS)</t>
  </si>
  <si>
    <t xml:space="preserve">Índice de cálculo</t>
  </si>
  <si>
    <t xml:space="preserve">Este índice é utilizado para calcular o valor correto dos tributos a serem pagos pela empresa 
(100% - Tributos)</t>
  </si>
  <si>
    <t xml:space="preserve">REGIME TRIBUTÁRIO: (escreva ao lado)</t>
  </si>
  <si>
    <t xml:space="preserve">C.1 - Tributos Federais</t>
  </si>
  <si>
    <t xml:space="preserve">PIS</t>
  </si>
  <si>
    <t xml:space="preserve">COFINS</t>
  </si>
  <si>
    <t xml:space="preserve">Os tributos estimados foram considerando o regime de Lucro Real, de forma a permitir a participação do maior número de licitantes. 
A licitante deverá informar o seu regime de tributação em sua planilha de proposta no certame licitatório.
Para o cálculo dos valores de cada tributo tem-se:
[ (Módulo 01 + Módulo 02 + Módulo 03 + Módulo 04 + Módulo 05 + Custos Indiretos + Lucro) / Índice de cálculo ] x % do tributo</t>
  </si>
  <si>
    <t xml:space="preserve">C.2 - Tributos Estaduais</t>
  </si>
  <si>
    <t xml:space="preserve">Especificar caso haja</t>
  </si>
  <si>
    <t xml:space="preserve">Não há previsão nesta estimativa</t>
  </si>
  <si>
    <t xml:space="preserve">C.3 - Tributos Municipais</t>
  </si>
  <si>
    <r>
      <rPr>
        <sz val="12"/>
        <color rgb="FF000000"/>
        <rFont val="Calibri"/>
        <family val="2"/>
        <charset val="1"/>
      </rPr>
      <t xml:space="preserve">ISS </t>
    </r>
    <r>
      <rPr>
        <sz val="12"/>
        <color rgb="FFCE181E"/>
        <rFont val="Calibri"/>
        <family val="2"/>
        <charset val="1"/>
      </rPr>
      <t xml:space="preserve">(3% no município de Santa Maria de Jetibá)</t>
    </r>
  </si>
  <si>
    <r>
      <rPr>
        <sz val="10"/>
        <color rgb="FF000000"/>
        <rFont val="Calibri"/>
        <family val="2"/>
        <charset val="1"/>
      </rPr>
      <t xml:space="preserve">Considera-se o valor do ISS para o município de </t>
    </r>
    <r>
      <rPr>
        <sz val="10"/>
        <rFont val="Calibri"/>
        <family val="2"/>
        <charset val="1"/>
      </rPr>
      <t xml:space="preserve">Santa Maria de Jetibá,</t>
    </r>
    <r>
      <rPr>
        <sz val="10"/>
        <color rgb="FF000000"/>
        <rFont val="Calibri"/>
        <family val="2"/>
        <charset val="1"/>
      </rPr>
      <t xml:space="preserve"> local da prestação dos serviços.</t>
    </r>
  </si>
  <si>
    <t xml:space="preserve">Outros/Especificar</t>
  </si>
  <si>
    <t xml:space="preserve">2 - QUADRO-RESUMO DO CUSTO POR EMPREGADO</t>
  </si>
  <si>
    <t xml:space="preserve">Mão de obra vinculada à execução Contratual (valor por empregado)</t>
  </si>
  <si>
    <t xml:space="preserve">Módulo 1 - Composição da Remuneração </t>
  </si>
  <si>
    <t xml:space="preserve">Módulo 2 - Encargos e Benefícios Anuais, Mensais e Diários </t>
  </si>
  <si>
    <t xml:space="preserve">Módulo 3 - Provisão para Rescisão</t>
  </si>
  <si>
    <t xml:space="preserve">Módulo 4 - Custo de reposição do Profissional Ausente</t>
  </si>
  <si>
    <t xml:space="preserve">E </t>
  </si>
  <si>
    <t xml:space="preserve">Módulo 5 - Insumos e equipamentos</t>
  </si>
  <si>
    <t xml:space="preserve">Subtotal (A+B+C+D+E)</t>
  </si>
  <si>
    <t xml:space="preserve">Módulo 6 - Custos indiretos, tributos e lucro </t>
  </si>
  <si>
    <t xml:space="preserve">VALOR TOTAL POR EMPREGADO (R$)</t>
  </si>
  <si>
    <t xml:space="preserve">AUXILIAR EDUCACIONAL – 30 HORAS</t>
  </si>
  <si>
    <t xml:space="preserve">Salário Base </t>
  </si>
  <si>
    <t xml:space="preserve">SINDILIMPE/ES ES000118/2024 (Registro no MTE)</t>
  </si>
  <si>
    <t xml:space="preserve">Valor R$</t>
  </si>
  <si>
    <t xml:space="preserve">13º (décimo terceiro) Salário</t>
  </si>
  <si>
    <t xml:space="preserve">O 13º salário equivale ao valor total de 1 (um) salário base. Como a planilha de custos é calculada mensalmente, provisiona-se 1/12 (um doze avos) deste valor.
1 / 12 = 8,33%          8,33% x Célula D34
</t>
  </si>
  <si>
    <t xml:space="preserve">Férias</t>
  </si>
  <si>
    <t xml:space="preserve">Adicional de Férias</t>
  </si>
  <si>
    <t xml:space="preserve">Nota 1: O Módulo 2 refere-se aos encargos e benefícios anuais, mensais e diários. Como a planilha de custos e formação de preços é calculada mensalmente, provisiona-se proporcionalmente 1/12 (um doze avos) dos valores referentes aos seus itens.                                             </t>
  </si>
  <si>
    <t xml:space="preserve">R$</t>
  </si>
  <si>
    <r>
      <rPr>
        <b val="true"/>
        <sz val="12"/>
        <color rgb="FF000000"/>
        <rFont val="Calibri"/>
        <family val="2"/>
        <charset val="1"/>
      </rPr>
      <t xml:space="preserve">Seguro acidente do trabalho - SAT</t>
    </r>
    <r>
      <rPr>
        <sz val="12"/>
        <color rgb="FF000000"/>
        <rFont val="Calibri"/>
        <family val="2"/>
        <charset val="1"/>
      </rPr>
      <t xml:space="preserve"> </t>
    </r>
    <r>
      <rPr>
        <u val="single"/>
        <sz val="12"/>
        <color rgb="FFC00000"/>
        <rFont val="Calibri"/>
        <family val="2"/>
        <charset val="1"/>
      </rPr>
      <t xml:space="preserve">(alíquota em função do FAP -encaminhar cópia da GFIP)</t>
    </r>
  </si>
  <si>
    <r>
      <rPr>
        <sz val="10"/>
        <color rgb="FF000000"/>
        <rFont val="Cambria"/>
        <family val="1"/>
        <charset val="1"/>
      </rPr>
      <t xml:space="preserve">O SAT depende do grau de risco do serviço irá variar entre 1%, para risco leve, de 2%, para risco médio, e de 3% de risco grave.
Para essa estimativa considerou-se o valor maior, de 3%, para que possibilite a participação do maior número de empresas possíveis.
</t>
    </r>
    <r>
      <rPr>
        <b val="true"/>
        <sz val="10"/>
        <color rgb="FF000000"/>
        <rFont val="Cambria"/>
        <family val="1"/>
        <charset val="1"/>
      </rPr>
      <t xml:space="preserve">A licitante deverá informar o seu respectivo valor.
</t>
    </r>
    <r>
      <rPr>
        <sz val="10"/>
        <color rgb="FF000000"/>
        <rFont val="Cambria"/>
        <family val="1"/>
        <charset val="1"/>
      </rPr>
      <t xml:space="preserve">Esse valor incide sobre o módulo 1 e o submódulo 2.1                
Célula C47 x (Célula D34+ Célula D50) </t>
    </r>
  </si>
  <si>
    <t xml:space="preserve">Conforme Art. 15 da Lei 8.036/90, Súmula 305/TST
A incidência do FGTS sobre o aviso prévio indenizado pode ser extraída da interpretação do art. 15 da Lei 8.036/1990, que determina a contribuição mensal,  a  cargo  do empregador,  para  o  FGTS,  correspondente  a  8%   da remuneração    paga    ou devida    ao    trabalhador    no    mês    anterior. Remuneração, aqui, nos termos definidos nos arts. 457 e 458, da CLT, ou seja, inclui o salário básico e demais parcelas recebidas pelo empregado a propósito dos serviços prestados. (8%*0,42%*remuneração)</t>
  </si>
  <si>
    <t xml:space="preserve">Custos totais do funcionário (Módulo 01 + Módulo 02 + Módulo 03)</t>
  </si>
  <si>
    <t xml:space="preserve">Custos diários do funcionário (Custos totais do funcionário / 30)</t>
  </si>
  <si>
    <t xml:space="preserve">Quantidade de dias úteis efetivamente computados por ano</t>
  </si>
  <si>
    <t xml:space="preserve">Custo do Substituto na cobertura de férias (anual)</t>
  </si>
  <si>
    <t xml:space="preserve">Custo do Substituto na cobertura de férias (mensal)</t>
  </si>
  <si>
    <t xml:space="preserve">Valor</t>
  </si>
  <si>
    <t xml:space="preserve">PLANILHA DE CUSTOS UNIFORMES E CRACHÁ</t>
  </si>
  <si>
    <r>
      <rPr>
        <b val="true"/>
        <sz val="10.5"/>
        <color rgb="FF000000"/>
        <rFont val="Arial"/>
        <family val="2"/>
        <charset val="1"/>
      </rPr>
      <t xml:space="preserve">UNIFORME BÁSICO </t>
    </r>
    <r>
      <rPr>
        <b val="true"/>
        <sz val="10.5"/>
        <color rgb="FFFF0000"/>
        <rFont val="Arial"/>
        <family val="2"/>
        <charset val="1"/>
      </rPr>
      <t xml:space="preserve">(POR FUNCIONÁRIO)</t>
    </r>
  </si>
  <si>
    <t xml:space="preserve">DISCRIMINAÇÃO</t>
  </si>
  <si>
    <t xml:space="preserve">UNID.</t>
  </si>
  <si>
    <r>
      <rPr>
        <b val="true"/>
        <sz val="10.5"/>
        <color rgb="FF000000"/>
        <rFont val="Arial"/>
        <family val="2"/>
        <charset val="1"/>
      </rPr>
      <t xml:space="preserve">QUANT.
</t>
    </r>
    <r>
      <rPr>
        <b val="true"/>
        <sz val="10.5"/>
        <color rgb="FFCE181E"/>
        <rFont val="Arial"/>
        <family val="2"/>
        <charset val="1"/>
      </rPr>
      <t xml:space="preserve">(ANUAL)</t>
    </r>
  </si>
  <si>
    <t xml:space="preserve">VALOR UNIT. (R$)</t>
  </si>
  <si>
    <t xml:space="preserve">VALOR TOTAL (R$)</t>
  </si>
  <si>
    <t xml:space="preserve">VALOR MENSAL (R$)</t>
  </si>
  <si>
    <t xml:space="preserve">Camisa Uniforme Material: Malha Piquet, Tipo Bolso: Lado Esquerdo Com Logomarca, Quantidade Bolsos: 1 Un, Tipo Colarinho: Gola Polo, Cor: Variada, Tamanho: Sob Medida, Características Adicionais: Emblema Silk No Bolso, Tipo Uso: Uniforme, Tipo Manga: Curta</t>
  </si>
  <si>
    <t xml:space="preserve">Un</t>
  </si>
  <si>
    <t xml:space="preserve">Crachá de identificação com foto</t>
  </si>
  <si>
    <t xml:space="preserve">* Valor Mensal por Funcionário =  valor total do item / 12 meses</t>
  </si>
  <si>
    <r>
      <rPr>
        <b val="true"/>
        <sz val="12"/>
        <color rgb="FF000000"/>
        <rFont val="Calibri"/>
        <family val="2"/>
        <charset val="1"/>
      </rPr>
      <t xml:space="preserve">VALOR MENSAL (R$) </t>
    </r>
    <r>
      <rPr>
        <b val="true"/>
        <sz val="12"/>
        <color rgb="FFFF0000"/>
        <rFont val="Calibri"/>
        <family val="2"/>
        <charset val="1"/>
      </rPr>
      <t xml:space="preserve">(</t>
    </r>
    <r>
      <rPr>
        <b val="true"/>
        <sz val="12"/>
        <color rgb="FFFF3333"/>
        <rFont val="Calibri"/>
        <family val="2"/>
        <charset val="1"/>
      </rPr>
      <t xml:space="preserve">POR FUNCIONÁRIO)*</t>
    </r>
  </si>
</sst>
</file>

<file path=xl/styles.xml><?xml version="1.0" encoding="utf-8"?>
<styleSheet xmlns="http://schemas.openxmlformats.org/spreadsheetml/2006/main">
  <numFmts count="16">
    <numFmt numFmtId="164" formatCode="General"/>
    <numFmt numFmtId="165" formatCode="[$R$-416]\ #,##0.00;[RED]\-[$R$-416]\ #,##0.00"/>
    <numFmt numFmtId="166" formatCode="0"/>
    <numFmt numFmtId="167" formatCode="#,##0.00"/>
    <numFmt numFmtId="168" formatCode="General"/>
    <numFmt numFmtId="169" formatCode="&quot; R$&quot;* #,##0.00\ ;&quot;-R$&quot;* #,##0.00\ ;&quot; R$&quot;* \-#\ ;@\ "/>
    <numFmt numFmtId="170" formatCode="@"/>
    <numFmt numFmtId="171" formatCode="dd/mm/yyyy"/>
    <numFmt numFmtId="172" formatCode="0%"/>
    <numFmt numFmtId="173" formatCode="#,##0.00\ ;\(#,##0.00\)"/>
    <numFmt numFmtId="174" formatCode="0.00%"/>
    <numFmt numFmtId="175" formatCode="* #,##0.00\ ;\-* #,##0.00\ ;* \-#\ ;@\ "/>
    <numFmt numFmtId="176" formatCode="&quot; R$ &quot;* #,##0.00\ ;&quot;-R$ &quot;* #,##0.00\ ;&quot; R$ &quot;* \-#\ ;@"/>
    <numFmt numFmtId="177" formatCode="0.00"/>
    <numFmt numFmtId="178" formatCode="0E+00"/>
    <numFmt numFmtId="179" formatCode="&quot; R$ &quot;* #,##0.00\ ;&quot;-R$ &quot;* #,##0.00\ ;&quot; R$ &quot;* \-#\ ;@\ "/>
  </numFmts>
  <fonts count="45">
    <font>
      <sz val="11"/>
      <color rgb="FF000000"/>
      <name val="Calibri"/>
      <family val="0"/>
      <charset val="1"/>
    </font>
    <font>
      <sz val="10"/>
      <name val="Arial"/>
      <family val="0"/>
    </font>
    <font>
      <sz val="10"/>
      <name val="Arial"/>
      <family val="0"/>
    </font>
    <font>
      <sz val="10"/>
      <name val="Arial"/>
      <family val="0"/>
    </font>
    <font>
      <sz val="12"/>
      <color rgb="FF000000"/>
      <name val="Calibri"/>
      <family val="2"/>
      <charset val="1"/>
    </font>
    <font>
      <b val="true"/>
      <sz val="12"/>
      <color rgb="FF000000"/>
      <name val="Calibri"/>
      <family val="2"/>
      <charset val="1"/>
    </font>
    <font>
      <b val="true"/>
      <sz val="12"/>
      <name val="Calibri"/>
      <family val="2"/>
      <charset val="1"/>
    </font>
    <font>
      <b val="true"/>
      <sz val="10"/>
      <color rgb="FF000000"/>
      <name val="Calibri"/>
      <family val="2"/>
      <charset val="1"/>
    </font>
    <font>
      <sz val="10"/>
      <name val="Calibri"/>
      <family val="2"/>
      <charset val="1"/>
    </font>
    <font>
      <sz val="10"/>
      <color rgb="FF000000"/>
      <name val="Calibri"/>
      <family val="2"/>
      <charset val="1"/>
    </font>
    <font>
      <sz val="11"/>
      <color rgb="FF000000"/>
      <name val="Calibri"/>
      <family val="2"/>
      <charset val="1"/>
    </font>
    <font>
      <b val="true"/>
      <sz val="25"/>
      <color rgb="FF000000"/>
      <name val="Calibri"/>
      <family val="0"/>
    </font>
    <font>
      <b val="true"/>
      <i val="true"/>
      <sz val="12"/>
      <color rgb="FF000000"/>
      <name val="Calibri"/>
      <family val="2"/>
      <charset val="1"/>
    </font>
    <font>
      <i val="true"/>
      <sz val="10"/>
      <color rgb="FF000000"/>
      <name val="Calibri"/>
      <family val="2"/>
      <charset val="1"/>
    </font>
    <font>
      <b val="true"/>
      <sz val="12"/>
      <color rgb="FFC9211E"/>
      <name val="Calibri"/>
      <family val="2"/>
      <charset val="1"/>
    </font>
    <font>
      <sz val="12"/>
      <color rgb="FFC9211E"/>
      <name val="Calibri"/>
      <family val="2"/>
      <charset val="1"/>
    </font>
    <font>
      <i val="true"/>
      <sz val="12"/>
      <color rgb="FFC9211E"/>
      <name val="Calibri"/>
      <family val="2"/>
      <charset val="1"/>
    </font>
    <font>
      <sz val="10"/>
      <color rgb="FFC9211E"/>
      <name val="Calibri"/>
      <family val="2"/>
      <charset val="1"/>
    </font>
    <font>
      <b val="true"/>
      <i val="true"/>
      <sz val="10"/>
      <color rgb="FFC9211E"/>
      <name val="Calibri"/>
      <family val="2"/>
      <charset val="1"/>
    </font>
    <font>
      <i val="true"/>
      <sz val="12"/>
      <color rgb="FF000000"/>
      <name val="Calibri"/>
      <family val="2"/>
      <charset val="1"/>
    </font>
    <font>
      <b val="true"/>
      <i val="true"/>
      <sz val="12"/>
      <color rgb="FFC9211E"/>
      <name val="Calibri"/>
      <family val="2"/>
      <charset val="1"/>
    </font>
    <font>
      <b val="true"/>
      <sz val="10"/>
      <color rgb="FFC9211E"/>
      <name val="Calibri"/>
      <family val="2"/>
      <charset val="1"/>
    </font>
    <font>
      <i val="true"/>
      <sz val="10"/>
      <name val="Calibri"/>
      <family val="2"/>
      <charset val="1"/>
    </font>
    <font>
      <u val="single"/>
      <sz val="12"/>
      <color rgb="FFC00000"/>
      <name val="Calibri"/>
      <family val="2"/>
      <charset val="1"/>
    </font>
    <font>
      <sz val="10"/>
      <color rgb="FF222222"/>
      <name val="Calibri"/>
      <family val="2"/>
      <charset val="1"/>
    </font>
    <font>
      <b val="true"/>
      <i val="true"/>
      <sz val="10"/>
      <color rgb="FF000000"/>
      <name val="Calibri"/>
      <family val="2"/>
      <charset val="1"/>
    </font>
    <font>
      <sz val="12"/>
      <name val="Calibri"/>
      <family val="2"/>
      <charset val="1"/>
    </font>
    <font>
      <sz val="10"/>
      <color rgb="FF000000"/>
      <name val="Cambria"/>
      <family val="1"/>
      <charset val="1"/>
    </font>
    <font>
      <b val="true"/>
      <i val="true"/>
      <sz val="10"/>
      <name val="Cambria"/>
      <family val="1"/>
      <charset val="1"/>
    </font>
    <font>
      <i val="true"/>
      <sz val="10"/>
      <name val="Cambria"/>
      <family val="1"/>
      <charset val="1"/>
    </font>
    <font>
      <sz val="12"/>
      <color rgb="FFCE181E"/>
      <name val="Calibri"/>
      <family val="2"/>
      <charset val="1"/>
    </font>
    <font>
      <b val="true"/>
      <sz val="15"/>
      <color rgb="FFC9211E"/>
      <name val="Calibri"/>
      <family val="0"/>
    </font>
    <font>
      <b val="true"/>
      <sz val="12"/>
      <color rgb="FFC9211E"/>
      <name val="Calibri"/>
      <family val="0"/>
    </font>
    <font>
      <b val="true"/>
      <sz val="15"/>
      <color rgb="FF000000"/>
      <name val="Calibri"/>
      <family val="2"/>
      <charset val="1"/>
    </font>
    <font>
      <i val="true"/>
      <sz val="10"/>
      <color rgb="FFC9211E"/>
      <name val="Calibri"/>
      <family val="2"/>
      <charset val="1"/>
    </font>
    <font>
      <b val="true"/>
      <sz val="11"/>
      <color rgb="FF000000"/>
      <name val="Calibri"/>
      <family val="2"/>
      <charset val="1"/>
    </font>
    <font>
      <b val="true"/>
      <sz val="10"/>
      <color rgb="FF000000"/>
      <name val="Cambria"/>
      <family val="1"/>
      <charset val="1"/>
    </font>
    <font>
      <b val="true"/>
      <sz val="10"/>
      <name val="Calibri"/>
      <family val="2"/>
      <charset val="1"/>
    </font>
    <font>
      <b val="true"/>
      <sz val="11"/>
      <name val="Calibri"/>
      <family val="2"/>
      <charset val="1"/>
    </font>
    <font>
      <b val="true"/>
      <sz val="10.5"/>
      <color rgb="FF000000"/>
      <name val="Arial"/>
      <family val="2"/>
      <charset val="1"/>
    </font>
    <font>
      <b val="true"/>
      <sz val="10.5"/>
      <color rgb="FFFF0000"/>
      <name val="Arial"/>
      <family val="2"/>
      <charset val="1"/>
    </font>
    <font>
      <b val="true"/>
      <sz val="10.5"/>
      <color rgb="FFCE181E"/>
      <name val="Arial"/>
      <family val="2"/>
      <charset val="1"/>
    </font>
    <font>
      <b val="true"/>
      <sz val="12"/>
      <color rgb="FFFF3333"/>
      <name val="Calibri"/>
      <family val="2"/>
      <charset val="1"/>
    </font>
    <font>
      <b val="true"/>
      <sz val="12"/>
      <color rgb="FFFF0000"/>
      <name val="Calibri"/>
      <family val="2"/>
      <charset val="1"/>
    </font>
    <font>
      <sz val="10.5"/>
      <color rgb="FF000000"/>
      <name val="Calibri"/>
      <family val="2"/>
      <charset val="1"/>
    </font>
  </fonts>
  <fills count="13">
    <fill>
      <patternFill patternType="none"/>
    </fill>
    <fill>
      <patternFill patternType="gray125"/>
    </fill>
    <fill>
      <patternFill patternType="solid">
        <fgColor rgb="FF5E8AC7"/>
        <bgColor rgb="FF666699"/>
      </patternFill>
    </fill>
    <fill>
      <patternFill patternType="solid">
        <fgColor rgb="FFADC5E7"/>
        <bgColor rgb="FFBFBFBF"/>
      </patternFill>
    </fill>
    <fill>
      <patternFill patternType="solid">
        <fgColor rgb="FFBFBFBF"/>
        <bgColor rgb="FFADC5E7"/>
      </patternFill>
    </fill>
    <fill>
      <patternFill patternType="solid">
        <fgColor rgb="FFFF0000"/>
        <bgColor rgb="FFCE181E"/>
      </patternFill>
    </fill>
    <fill>
      <patternFill patternType="solid">
        <fgColor rgb="FFCCFFCC"/>
        <bgColor rgb="FFCCFFFF"/>
      </patternFill>
    </fill>
    <fill>
      <patternFill patternType="solid">
        <fgColor rgb="FF00BFFF"/>
        <bgColor rgb="FF33CCCC"/>
      </patternFill>
    </fill>
    <fill>
      <patternFill patternType="solid">
        <fgColor rgb="FFFFFF00"/>
        <bgColor rgb="FFFFFF00"/>
      </patternFill>
    </fill>
    <fill>
      <patternFill patternType="solid">
        <fgColor rgb="FFF5CD53"/>
        <bgColor rgb="FFFAC090"/>
      </patternFill>
    </fill>
    <fill>
      <patternFill patternType="solid">
        <fgColor rgb="FFFFFFFF"/>
        <bgColor rgb="FFFFFFCC"/>
      </patternFill>
    </fill>
    <fill>
      <patternFill patternType="solid">
        <fgColor rgb="FFFAC090"/>
        <bgColor rgb="FFF5CD53"/>
      </patternFill>
    </fill>
    <fill>
      <patternFill patternType="solid">
        <fgColor rgb="FFDDDDDD"/>
        <bgColor rgb="FFCCFFCC"/>
      </patternFill>
    </fill>
  </fills>
  <borders count="39">
    <border diagonalUp="false" diagonalDown="false">
      <left/>
      <right/>
      <top/>
      <bottom/>
      <diagonal/>
    </border>
    <border diagonalUp="false" diagonalDown="false">
      <left style="hair"/>
      <right style="hair"/>
      <top style="hair"/>
      <bottom style="thin"/>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bottom style="thin"/>
      <diagonal/>
    </border>
    <border diagonalUp="false" diagonalDown="false">
      <left style="hair"/>
      <right style="hair"/>
      <top style="thin"/>
      <bottom/>
      <diagonal/>
    </border>
    <border diagonalUp="false" diagonalDown="false">
      <left style="hair"/>
      <right style="hair"/>
      <top/>
      <bottom/>
      <diagonal/>
    </border>
    <border diagonalUp="false" diagonalDown="false">
      <left style="hair"/>
      <right/>
      <top style="hair"/>
      <bottom/>
      <diagonal/>
    </border>
    <border diagonalUp="false" diagonalDown="false">
      <left/>
      <right style="hair"/>
      <top style="hair"/>
      <bottom/>
      <diagonal/>
    </border>
    <border diagonalUp="false" diagonalDown="false">
      <left/>
      <right style="hair"/>
      <top/>
      <bottom/>
      <diagonal/>
    </border>
    <border diagonalUp="false" diagonalDown="false">
      <left style="hair"/>
      <right/>
      <top/>
      <bottom style="thin"/>
      <diagonal/>
    </border>
    <border diagonalUp="false" diagonalDown="false">
      <left/>
      <right style="hair"/>
      <top/>
      <bottom style="thin"/>
      <diagonal/>
    </border>
    <border diagonalUp="false" diagonalDown="false">
      <left style="hair"/>
      <right style="thin"/>
      <top style="thin"/>
      <bottom style="thin"/>
      <diagonal/>
    </border>
    <border diagonalUp="false" diagonalDown="false">
      <left style="hair"/>
      <right style="thin"/>
      <top style="thin"/>
      <bottom style="hair"/>
      <diagonal/>
    </border>
    <border diagonalUp="false" diagonalDown="false">
      <left style="thin"/>
      <right style="thin"/>
      <top style="thin"/>
      <bottom style="hair"/>
      <diagonal/>
    </border>
    <border diagonalUp="false" diagonalDown="false">
      <left style="thin"/>
      <right/>
      <top style="thin"/>
      <bottom style="thin"/>
      <diagonal/>
    </border>
    <border diagonalUp="false" diagonalDown="false">
      <left style="thin"/>
      <right style="hair"/>
      <top style="thin"/>
      <bottom style="thin"/>
      <diagonal/>
    </border>
    <border diagonalUp="false" diagonalDown="false">
      <left/>
      <right style="thin"/>
      <top/>
      <bottom/>
      <diagonal/>
    </border>
    <border diagonalUp="false" diagonalDown="false">
      <left style="hair"/>
      <right/>
      <top/>
      <bottom/>
      <diagonal/>
    </border>
    <border diagonalUp="false" diagonalDown="false">
      <left style="thin"/>
      <right style="thin"/>
      <top style="hair"/>
      <bottom style="hair"/>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top/>
      <bottom/>
      <diagonal/>
    </border>
    <border diagonalUp="false" diagonalDown="false">
      <left/>
      <right/>
      <top style="hair"/>
      <bottom style="hair"/>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hair"/>
      <top style="hair"/>
      <bottom style="hair"/>
      <diagonal/>
    </border>
    <border diagonalUp="false" diagonalDown="false">
      <left style="thin"/>
      <right style="hair"/>
      <top style="thin"/>
      <bottom/>
      <diagonal/>
    </border>
    <border diagonalUp="false" diagonalDown="false">
      <left style="thin"/>
      <right/>
      <top style="thin"/>
      <bottom/>
      <diagonal/>
    </border>
    <border diagonalUp="false" diagonalDown="false">
      <left style="hair"/>
      <right style="thin"/>
      <top style="thin"/>
      <bottom/>
      <diagonal/>
    </border>
    <border diagonalUp="false" diagonalDown="false">
      <left style="hair"/>
      <right style="thin"/>
      <top style="hair"/>
      <bottom style="hair"/>
      <diagonal/>
    </border>
    <border diagonalUp="false" diagonalDown="false">
      <left style="thin"/>
      <right/>
      <top style="hair"/>
      <bottom style="hair"/>
      <diagonal/>
    </border>
    <border diagonalUp="false" diagonalDown="false">
      <left/>
      <right style="thin"/>
      <top style="hair"/>
      <bottom/>
      <diagonal/>
    </border>
    <border diagonalUp="false" diagonalDown="false">
      <left/>
      <right style="thin"/>
      <top/>
      <bottom style="hair"/>
      <diagonal/>
    </border>
    <border diagonalUp="false" diagonalDown="false">
      <left style="thin"/>
      <right style="thin"/>
      <top/>
      <bottom style="thin"/>
      <diagonal/>
    </border>
    <border diagonalUp="false" diagonalDown="false">
      <left/>
      <right style="hair"/>
      <top style="thin"/>
      <bottom/>
      <diagonal/>
    </border>
    <border diagonalUp="false" diagonalDown="false">
      <left style="thin"/>
      <right style="hair"/>
      <top style="thin"/>
      <bottom style="hair"/>
      <diagonal/>
    </border>
    <border diagonalUp="false" diagonalDown="false">
      <left/>
      <right style="thin"/>
      <top style="thin"/>
      <bottom style="thin"/>
      <diagonal/>
    </border>
    <border diagonalUp="false" diagonalDown="false">
      <left style="hair"/>
      <right style="hair"/>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2" fontId="0" fillId="0" borderId="0" applyFont="true" applyBorder="false" applyAlignment="true" applyProtection="false">
      <alignment horizontal="general" vertical="bottom" textRotation="0" wrapText="false" indent="0" shrinkToFit="false"/>
    </xf>
  </cellStyleXfs>
  <cellXfs count="3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5" fontId="9" fillId="0" borderId="3" xfId="0" applyFont="true" applyBorder="true" applyAlignment="true" applyProtection="false">
      <alignment horizontal="center" vertical="center" textRotation="0" wrapText="false" indent="0" shrinkToFit="false"/>
      <protection locked="true" hidden="false"/>
    </xf>
    <xf numFmtId="166" fontId="9" fillId="0" borderId="2" xfId="0" applyFont="true" applyBorder="true" applyAlignment="true" applyProtection="false">
      <alignment horizontal="center" vertical="center" textRotation="0" wrapText="false" indent="0" shrinkToFit="false"/>
      <protection locked="true" hidden="false"/>
    </xf>
    <xf numFmtId="167" fontId="9" fillId="0" borderId="2" xfId="0" applyFont="true" applyBorder="true" applyAlignment="true" applyProtection="false">
      <alignment horizontal="center" vertical="center" textRotation="0" wrapText="false" indent="0" shrinkToFit="false"/>
      <protection locked="true" hidden="false"/>
    </xf>
    <xf numFmtId="167" fontId="9" fillId="0" borderId="3" xfId="0" applyFont="true" applyBorder="true" applyAlignment="true" applyProtection="false">
      <alignment horizontal="center" vertical="center" textRotation="0" wrapText="false" indent="0" shrinkToFit="false"/>
      <protection locked="true" hidden="false"/>
    </xf>
    <xf numFmtId="167" fontId="4" fillId="0" borderId="0" xfId="0" applyFont="true" applyBorder="false" applyAlignment="true" applyProtection="false">
      <alignment horizontal="general" vertical="center" textRotation="0" wrapText="false" indent="0" shrinkToFit="false"/>
      <protection locked="true" hidden="false"/>
    </xf>
    <xf numFmtId="164" fontId="5" fillId="3" borderId="2" xfId="0" applyFont="true" applyBorder="true" applyAlignment="true" applyProtection="false">
      <alignment horizontal="center" vertical="center" textRotation="0" wrapText="false" indent="0" shrinkToFit="false"/>
      <protection locked="true" hidden="false"/>
    </xf>
    <xf numFmtId="168" fontId="5" fillId="3" borderId="2" xfId="0" applyFont="true" applyBorder="true" applyAlignment="true" applyProtection="false">
      <alignment horizontal="center" vertical="center" textRotation="0" wrapText="false" indent="0" shrinkToFit="false"/>
      <protection locked="true" hidden="false"/>
    </xf>
    <xf numFmtId="164" fontId="5" fillId="3" borderId="2" xfId="0" applyFont="true" applyBorder="true" applyAlignment="true" applyProtection="false">
      <alignment horizontal="right" vertical="center" textRotation="0" wrapText="false" indent="0" shrinkToFit="false"/>
      <protection locked="true" hidden="false"/>
    </xf>
    <xf numFmtId="167" fontId="5" fillId="3" borderId="2" xfId="0" applyFont="true" applyBorder="true" applyAlignment="true" applyProtection="false">
      <alignment horizontal="center" vertical="center" textRotation="0" wrapText="false" indent="0" shrinkToFit="false"/>
      <protection locked="true" hidden="false"/>
    </xf>
    <xf numFmtId="167" fontId="5" fillId="3" borderId="3"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7" fontId="4" fillId="0" borderId="2" xfId="0" applyFont="true" applyBorder="true" applyAlignment="true" applyProtection="false">
      <alignment horizontal="center" vertical="center" textRotation="0" wrapText="false" indent="0" shrinkToFit="false"/>
      <protection locked="true" hidden="false"/>
    </xf>
    <xf numFmtId="167" fontId="4" fillId="0" borderId="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4"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4" borderId="2" xfId="0" applyFont="true" applyBorder="true" applyAlignment="true" applyProtection="false">
      <alignment horizontal="center" vertical="center" textRotation="0" wrapText="true" indent="0" shrinkToFit="false"/>
      <protection locked="true" hidden="false"/>
    </xf>
    <xf numFmtId="164" fontId="5" fillId="5" borderId="0" xfId="0" applyFont="true" applyBorder="true" applyAlignment="true" applyProtection="false">
      <alignment horizontal="center" vertical="center" textRotation="0" wrapText="true" indent="0" shrinkToFit="false"/>
      <protection locked="true" hidden="false"/>
    </xf>
    <xf numFmtId="164" fontId="5" fillId="6" borderId="2" xfId="0" applyFont="true" applyBorder="true" applyAlignment="true" applyProtection="false">
      <alignment horizontal="center" vertical="center" textRotation="0" wrapText="true" indent="0" shrinkToFit="false"/>
      <protection locked="true" hidden="false"/>
    </xf>
    <xf numFmtId="164" fontId="5" fillId="6" borderId="2" xfId="0" applyFont="true" applyBorder="true" applyAlignment="true" applyProtection="false">
      <alignment horizontal="general" vertical="center" textRotation="0" wrapText="true" indent="0" shrinkToFit="false"/>
      <protection locked="true" hidden="false"/>
    </xf>
    <xf numFmtId="170" fontId="12" fillId="7" borderId="3" xfId="17" applyFont="true" applyBorder="true" applyAlignment="true" applyProtection="true">
      <alignment horizontal="center" vertical="center" textRotation="0" wrapText="true" indent="0" shrinkToFit="false"/>
      <protection locked="false" hidden="false"/>
    </xf>
    <xf numFmtId="169" fontId="12" fillId="7" borderId="3" xfId="17" applyFont="true" applyBorder="true" applyAlignment="true" applyProtection="true">
      <alignment horizontal="center" vertical="center" textRotation="0" wrapText="true" indent="0" shrinkToFit="false"/>
      <protection locked="false" hidden="false"/>
    </xf>
    <xf numFmtId="171" fontId="12" fillId="7" borderId="3" xfId="17" applyFont="true" applyBorder="true" applyAlignment="true" applyProtection="true">
      <alignment horizontal="center" vertical="center" textRotation="0" wrapText="true" indent="0" shrinkToFit="false"/>
      <protection locked="false" hidden="false"/>
    </xf>
    <xf numFmtId="164" fontId="5" fillId="8" borderId="2" xfId="0" applyFont="true" applyBorder="true" applyAlignment="true" applyProtection="false">
      <alignment horizontal="center" vertical="center" textRotation="0" wrapText="true" indent="0" shrinkToFit="false"/>
      <protection locked="true" hidden="false"/>
    </xf>
    <xf numFmtId="164" fontId="5" fillId="9" borderId="2" xfId="0" applyFont="true" applyBorder="true" applyAlignment="true" applyProtection="false">
      <alignment horizontal="center" vertical="center" textRotation="0" wrapText="false" indent="0" shrinkToFit="false"/>
      <protection locked="true" hidden="false"/>
    </xf>
    <xf numFmtId="164" fontId="5" fillId="4" borderId="2" xfId="0" applyFont="true" applyBorder="true" applyAlignment="true" applyProtection="false">
      <alignment horizontal="center" vertical="center" textRotation="0" wrapText="false" indent="0" shrinkToFit="false"/>
      <protection locked="true" hidden="false"/>
    </xf>
    <xf numFmtId="172" fontId="5" fillId="6" borderId="2" xfId="0" applyFont="true" applyBorder="true" applyAlignment="true" applyProtection="true">
      <alignment horizontal="center" vertical="center" textRotation="0" wrapText="true" indent="0" shrinkToFit="false"/>
      <protection locked="false" hidden="false"/>
    </xf>
    <xf numFmtId="167" fontId="12" fillId="6" borderId="2" xfId="17" applyFont="true" applyBorder="true" applyAlignment="true" applyProtection="true">
      <alignment horizontal="center" vertical="center" textRotation="0" wrapText="true" indent="0" shrinkToFit="false"/>
      <protection locked="false" hidden="false"/>
    </xf>
    <xf numFmtId="164" fontId="13" fillId="7" borderId="5" xfId="0" applyFont="true" applyBorder="true" applyAlignment="true" applyProtection="false">
      <alignment horizontal="center" vertical="center" textRotation="0" wrapText="true" indent="0" shrinkToFit="false"/>
      <protection locked="true" hidden="false"/>
    </xf>
    <xf numFmtId="164" fontId="9" fillId="7" borderId="5" xfId="0" applyFont="true" applyBorder="true" applyAlignment="true" applyProtection="false">
      <alignment horizontal="left" vertical="center" textRotation="0" wrapText="true" indent="0" shrinkToFit="false"/>
      <protection locked="true" hidden="false"/>
    </xf>
    <xf numFmtId="164" fontId="4" fillId="10" borderId="6" xfId="0" applyFont="true" applyBorder="true" applyAlignment="true" applyProtection="false">
      <alignment horizontal="left" vertical="center" textRotation="0" wrapText="true" indent="0" shrinkToFit="false"/>
      <protection locked="true" hidden="false"/>
    </xf>
    <xf numFmtId="164" fontId="14" fillId="10" borderId="2" xfId="0" applyFont="true" applyBorder="true" applyAlignment="true" applyProtection="false">
      <alignment horizontal="center" vertical="center" textRotation="0" wrapText="true" indent="0" shrinkToFit="false"/>
      <protection locked="true" hidden="false"/>
    </xf>
    <xf numFmtId="164" fontId="14" fillId="10" borderId="2" xfId="0" applyFont="true" applyBorder="true" applyAlignment="true" applyProtection="false">
      <alignment horizontal="general" vertical="center" textRotation="0" wrapText="true" indent="0" shrinkToFit="false"/>
      <protection locked="true" hidden="false"/>
    </xf>
    <xf numFmtId="172" fontId="15" fillId="10" borderId="2" xfId="0" applyFont="true" applyBorder="true" applyAlignment="true" applyProtection="false">
      <alignment horizontal="general" vertical="center" textRotation="0" wrapText="true" indent="0" shrinkToFit="false"/>
      <protection locked="true" hidden="false"/>
    </xf>
    <xf numFmtId="173" fontId="16" fillId="0" borderId="2" xfId="17" applyFont="true" applyBorder="true" applyAlignment="true" applyProtection="true">
      <alignment horizontal="center" vertical="center" textRotation="0" wrapText="true" indent="0" shrinkToFit="false"/>
      <protection locked="false" hidden="false"/>
    </xf>
    <xf numFmtId="164" fontId="17" fillId="10" borderId="2" xfId="0" applyFont="true" applyBorder="true" applyAlignment="true" applyProtection="false">
      <alignment horizontal="left" vertical="center" textRotation="0" wrapText="true" indent="0" shrinkToFit="false"/>
      <protection locked="true" hidden="false"/>
    </xf>
    <xf numFmtId="164" fontId="16" fillId="10" borderId="2" xfId="0" applyFont="true" applyBorder="true" applyAlignment="true" applyProtection="false">
      <alignment horizontal="justify" vertical="center" textRotation="0" wrapText="true" indent="0" shrinkToFit="false"/>
      <protection locked="true" hidden="false"/>
    </xf>
    <xf numFmtId="167" fontId="16" fillId="0" borderId="2" xfId="17" applyFont="true" applyBorder="true" applyAlignment="true" applyProtection="true">
      <alignment horizontal="center" vertical="center" textRotation="0" wrapText="true" indent="0" shrinkToFit="false"/>
      <protection locked="false" hidden="false"/>
    </xf>
    <xf numFmtId="164" fontId="18" fillId="10" borderId="7" xfId="0" applyFont="true" applyBorder="true" applyAlignment="true" applyProtection="false">
      <alignment horizontal="left" vertical="center" textRotation="0" wrapText="true" indent="0" shrinkToFit="false"/>
      <protection locked="true" hidden="false"/>
    </xf>
    <xf numFmtId="164" fontId="19" fillId="10" borderId="8" xfId="0" applyFont="true" applyBorder="true" applyAlignment="true" applyProtection="false">
      <alignment horizontal="justify" vertical="center" textRotation="0" wrapText="true" indent="0" shrinkToFit="false"/>
      <protection locked="true" hidden="false"/>
    </xf>
    <xf numFmtId="164" fontId="19" fillId="10" borderId="9" xfId="0" applyFont="true" applyBorder="true" applyAlignment="true" applyProtection="false">
      <alignment horizontal="justify" vertical="center" textRotation="0" wrapText="true" indent="0" shrinkToFit="false"/>
      <protection locked="true" hidden="false"/>
    </xf>
    <xf numFmtId="164" fontId="4" fillId="10" borderId="10" xfId="0" applyFont="true" applyBorder="true" applyAlignment="true" applyProtection="false">
      <alignment horizontal="center" vertical="center" textRotation="0" wrapText="true" indent="0" shrinkToFit="false"/>
      <protection locked="true" hidden="false"/>
    </xf>
    <xf numFmtId="164" fontId="4" fillId="10" borderId="4" xfId="0" applyFont="true" applyBorder="true" applyAlignment="true" applyProtection="false">
      <alignment horizontal="general" vertical="center" textRotation="0" wrapText="true" indent="0" shrinkToFit="false"/>
      <protection locked="true" hidden="false"/>
    </xf>
    <xf numFmtId="172" fontId="4" fillId="10" borderId="4" xfId="0" applyFont="true" applyBorder="true" applyAlignment="true" applyProtection="false">
      <alignment horizontal="center" vertical="center" textRotation="0" wrapText="true" indent="0" shrinkToFit="false"/>
      <protection locked="true" hidden="false"/>
    </xf>
    <xf numFmtId="172" fontId="4" fillId="10" borderId="11"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general" vertical="center" textRotation="0" wrapText="true" indent="0" shrinkToFit="false"/>
      <protection locked="true" hidden="false"/>
    </xf>
    <xf numFmtId="172" fontId="14" fillId="0" borderId="2" xfId="0" applyFont="true" applyBorder="true" applyAlignment="true" applyProtection="false">
      <alignment horizontal="general" vertical="center" textRotation="0" wrapText="true" indent="0" shrinkToFit="false"/>
      <protection locked="true" hidden="false"/>
    </xf>
    <xf numFmtId="164" fontId="18" fillId="0" borderId="5" xfId="0" applyFont="true" applyBorder="true" applyAlignment="true" applyProtection="false">
      <alignment horizontal="justify" vertical="center" textRotation="0" wrapText="true" indent="0" shrinkToFit="false"/>
      <protection locked="true" hidden="false"/>
    </xf>
    <xf numFmtId="164" fontId="17" fillId="0" borderId="2" xfId="0" applyFont="true" applyBorder="true" applyAlignment="true" applyProtection="false">
      <alignment horizontal="left" vertical="center" textRotation="0" wrapText="true" indent="0" shrinkToFit="false"/>
      <protection locked="true" hidden="false"/>
    </xf>
    <xf numFmtId="172" fontId="15" fillId="0" borderId="2" xfId="0" applyFont="true" applyBorder="true" applyAlignment="true" applyProtection="false">
      <alignment horizontal="general" vertical="center" textRotation="0" wrapText="true" indent="0" shrinkToFit="false"/>
      <protection locked="true" hidden="false"/>
    </xf>
    <xf numFmtId="174" fontId="16" fillId="0" borderId="2" xfId="17" applyFont="true" applyBorder="true" applyAlignment="true" applyProtection="true">
      <alignment horizontal="center" vertical="center" textRotation="0" wrapText="true" indent="0" shrinkToFit="false"/>
      <protection locked="false" hidden="false"/>
    </xf>
    <xf numFmtId="164" fontId="16" fillId="0" borderId="2" xfId="17" applyFont="true" applyBorder="true" applyAlignment="true" applyProtection="true">
      <alignment horizontal="center" vertical="center" textRotation="0" wrapText="true" indent="0" shrinkToFit="false"/>
      <protection locked="fals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4" fontId="14" fillId="0" borderId="12" xfId="0" applyFont="true" applyBorder="true" applyAlignment="true" applyProtection="false">
      <alignment horizontal="center" vertical="center" textRotation="0" wrapText="true" indent="0" shrinkToFit="false"/>
      <protection locked="true" hidden="false"/>
    </xf>
    <xf numFmtId="164" fontId="17" fillId="0" borderId="12" xfId="0" applyFont="true" applyBorder="true" applyAlignment="true" applyProtection="false">
      <alignment horizontal="left" vertical="center" textRotation="0" wrapText="true" indent="0" shrinkToFit="false"/>
      <protection locked="true" hidden="false"/>
    </xf>
    <xf numFmtId="172" fontId="15" fillId="0" borderId="3" xfId="0" applyFont="true" applyBorder="true" applyAlignment="true" applyProtection="false">
      <alignment horizontal="left" vertical="center" textRotation="0" wrapText="true" indent="0" shrinkToFit="false"/>
      <protection locked="true" hidden="false"/>
    </xf>
    <xf numFmtId="164" fontId="16" fillId="0" borderId="3" xfId="17" applyFont="true" applyBorder="true" applyAlignment="true" applyProtection="true">
      <alignment horizontal="center" vertical="center" textRotation="0" wrapText="true" indent="0" shrinkToFit="false"/>
      <protection locked="false" hidden="false"/>
    </xf>
    <xf numFmtId="172" fontId="15" fillId="0" borderId="3" xfId="0" applyFont="true" applyBorder="true" applyAlignment="true" applyProtection="false">
      <alignment horizontal="center" vertical="center" textRotation="0" wrapText="true" indent="0" shrinkToFit="false"/>
      <protection locked="true" hidden="false"/>
    </xf>
    <xf numFmtId="164" fontId="5" fillId="6" borderId="12" xfId="0" applyFont="true" applyBorder="true" applyAlignment="true" applyProtection="false">
      <alignment horizontal="center" vertical="center" textRotation="0" wrapText="true" indent="0" shrinkToFit="false"/>
      <protection locked="true" hidden="false"/>
    </xf>
    <xf numFmtId="164" fontId="12" fillId="6" borderId="3" xfId="17" applyFont="true" applyBorder="true" applyAlignment="true" applyProtection="true">
      <alignment horizontal="left" vertical="center" textRotation="0" wrapText="true" indent="0" shrinkToFit="false"/>
      <protection locked="false" hidden="false"/>
    </xf>
    <xf numFmtId="172" fontId="4" fillId="6" borderId="3" xfId="0" applyFont="true" applyBorder="true" applyAlignment="true" applyProtection="false">
      <alignment horizontal="center" vertical="center" textRotation="0" wrapText="true" indent="0" shrinkToFit="false"/>
      <protection locked="true" hidden="false"/>
    </xf>
    <xf numFmtId="164" fontId="19" fillId="6" borderId="3" xfId="17" applyFont="true" applyBorder="true" applyAlignment="true" applyProtection="true">
      <alignment horizontal="center" vertical="center" textRotation="0" wrapText="true" indent="0" shrinkToFit="false"/>
      <protection locked="false" hidden="false"/>
    </xf>
    <xf numFmtId="164" fontId="19" fillId="10" borderId="5" xfId="0" applyFont="true" applyBorder="true" applyAlignment="true" applyProtection="false">
      <alignment horizontal="justify" vertical="center" textRotation="0" wrapText="true" indent="0" shrinkToFit="false"/>
      <protection locked="true" hidden="false"/>
    </xf>
    <xf numFmtId="164" fontId="5" fillId="4" borderId="13" xfId="0" applyFont="true" applyBorder="true" applyAlignment="true" applyProtection="false">
      <alignment horizontal="center" vertical="center" textRotation="0" wrapText="true" indent="0" shrinkToFit="false"/>
      <protection locked="true" hidden="false"/>
    </xf>
    <xf numFmtId="172" fontId="4" fillId="4" borderId="14" xfId="0" applyFont="true" applyBorder="true" applyAlignment="true" applyProtection="false">
      <alignment horizontal="center" vertical="center" textRotation="0" wrapText="true" indent="0" shrinkToFit="false"/>
      <protection locked="true" hidden="false"/>
    </xf>
    <xf numFmtId="167" fontId="12" fillId="4" borderId="2" xfId="17" applyFont="true" applyBorder="true" applyAlignment="true" applyProtection="true">
      <alignment horizontal="center" vertical="center" textRotation="0" wrapText="true" indent="0" shrinkToFit="false"/>
      <protection locked="false" hidden="false"/>
    </xf>
    <xf numFmtId="164" fontId="6" fillId="4" borderId="2" xfId="0" applyFont="true" applyBorder="true" applyAlignment="true" applyProtection="false">
      <alignment horizontal="center" vertical="center" textRotation="0" wrapText="false" indent="0" shrinkToFit="false"/>
      <protection locked="true" hidden="false"/>
    </xf>
    <xf numFmtId="164" fontId="5" fillId="6" borderId="2" xfId="0" applyFont="true" applyBorder="true" applyAlignment="true" applyProtection="false">
      <alignment horizontal="left" vertical="center" textRotation="0" wrapText="false" indent="0" shrinkToFit="false"/>
      <protection locked="true" hidden="false"/>
    </xf>
    <xf numFmtId="174" fontId="5" fillId="6" borderId="2" xfId="0" applyFont="true" applyBorder="true" applyAlignment="true" applyProtection="false">
      <alignment horizontal="center" vertical="center" textRotation="0" wrapText="false" indent="0" shrinkToFit="false"/>
      <protection locked="true" hidden="false"/>
    </xf>
    <xf numFmtId="164" fontId="13" fillId="10" borderId="5" xfId="0" applyFont="true" applyBorder="true" applyAlignment="true" applyProtection="false">
      <alignment horizontal="justify" vertical="center" textRotation="0" wrapText="true" indent="0" shrinkToFit="false"/>
      <protection locked="true" hidden="false"/>
    </xf>
    <xf numFmtId="164" fontId="14" fillId="0" borderId="15" xfId="0" applyFont="true" applyBorder="true" applyAlignment="true" applyProtection="false">
      <alignment horizontal="left" vertical="center" textRotation="0" wrapText="false" indent="0" shrinkToFit="false"/>
      <protection locked="true" hidden="false"/>
    </xf>
    <xf numFmtId="174" fontId="14" fillId="0" borderId="2" xfId="0" applyFont="true" applyBorder="true" applyAlignment="true" applyProtection="false">
      <alignment horizontal="center" vertical="center" textRotation="0" wrapText="false" indent="0" shrinkToFit="false"/>
      <protection locked="true" hidden="false"/>
    </xf>
    <xf numFmtId="167" fontId="20" fillId="0" borderId="2" xfId="17" applyFont="true" applyBorder="true" applyAlignment="true" applyProtection="true">
      <alignment horizontal="center" vertical="center" textRotation="0" wrapText="true" indent="0" shrinkToFit="false"/>
      <protection locked="false" hidden="false"/>
    </xf>
    <xf numFmtId="164" fontId="17" fillId="0" borderId="6" xfId="0" applyFont="true" applyBorder="true" applyAlignment="true" applyProtection="false">
      <alignment horizontal="justify" vertical="center" textRotation="0" wrapText="true" indent="0" shrinkToFit="false"/>
      <protection locked="true" hidden="false"/>
    </xf>
    <xf numFmtId="164" fontId="17" fillId="0" borderId="6" xfId="0" applyFont="true" applyBorder="true" applyAlignment="true" applyProtection="false">
      <alignment horizontal="left" vertical="center" textRotation="0" wrapText="true" indent="0" shrinkToFit="false"/>
      <protection locked="true" hidden="false"/>
    </xf>
    <xf numFmtId="164" fontId="6" fillId="6" borderId="15" xfId="0" applyFont="true" applyBorder="true" applyAlignment="true" applyProtection="false">
      <alignment horizontal="left" vertical="center" textRotation="0" wrapText="true" indent="0" shrinkToFit="false"/>
      <protection locked="true" hidden="false"/>
    </xf>
    <xf numFmtId="167" fontId="5" fillId="6" borderId="16" xfId="0" applyFont="true" applyBorder="true" applyAlignment="true" applyProtection="false">
      <alignment horizontal="center" vertical="center" textRotation="0" wrapText="false" indent="0" shrinkToFit="false"/>
      <protection locked="true" hidden="false"/>
    </xf>
    <xf numFmtId="164" fontId="9" fillId="10" borderId="5" xfId="0" applyFont="true" applyBorder="true" applyAlignment="true" applyProtection="false">
      <alignment horizontal="justify" vertical="center" textRotation="0" wrapText="true" indent="0" shrinkToFit="false"/>
      <protection locked="true" hidden="false"/>
    </xf>
    <xf numFmtId="164" fontId="22" fillId="0" borderId="5" xfId="0" applyFont="true" applyBorder="true" applyAlignment="true" applyProtection="false">
      <alignment horizontal="justify" vertical="center" textRotation="0" wrapText="true" indent="0" shrinkToFit="false"/>
      <protection locked="true" hidden="false"/>
    </xf>
    <xf numFmtId="164" fontId="5" fillId="4" borderId="13" xfId="0" applyFont="true" applyBorder="true" applyAlignment="true" applyProtection="false">
      <alignment horizontal="center" vertical="center" textRotation="0" wrapText="false" indent="0" shrinkToFit="false"/>
      <protection locked="true" hidden="false"/>
    </xf>
    <xf numFmtId="175" fontId="4" fillId="0" borderId="0" xfId="0" applyFont="true" applyBorder="false" applyAlignment="true" applyProtection="false">
      <alignment horizontal="general" vertical="center" textRotation="0" wrapText="false" indent="0" shrinkToFit="false"/>
      <protection locked="true" hidden="false"/>
    </xf>
    <xf numFmtId="164" fontId="4" fillId="10" borderId="4" xfId="0" applyFont="true" applyBorder="true" applyAlignment="true" applyProtection="false">
      <alignment horizontal="center" vertical="center" textRotation="0" wrapText="true" indent="0" shrinkToFit="false"/>
      <protection locked="true" hidden="false"/>
    </xf>
    <xf numFmtId="164" fontId="5" fillId="4" borderId="3" xfId="0" applyFont="true" applyBorder="true" applyAlignment="true" applyProtection="false">
      <alignment horizontal="center" vertical="center" textRotation="0" wrapText="true" indent="0" shrinkToFit="false"/>
      <protection locked="true" hidden="false"/>
    </xf>
    <xf numFmtId="164" fontId="5" fillId="4" borderId="12" xfId="0" applyFont="true" applyBorder="true" applyAlignment="true" applyProtection="false">
      <alignment horizontal="center" vertical="center" textRotation="0" wrapText="false" indent="0" shrinkToFit="false"/>
      <protection locked="true" hidden="false"/>
    </xf>
    <xf numFmtId="164" fontId="5" fillId="4" borderId="16" xfId="0" applyFont="true" applyBorder="true" applyAlignment="true" applyProtection="false">
      <alignment horizontal="center" vertical="center" textRotation="0" wrapText="false" indent="0" shrinkToFit="false"/>
      <protection locked="true" hidden="false"/>
    </xf>
    <xf numFmtId="164" fontId="5" fillId="6" borderId="2" xfId="0" applyFont="true" applyBorder="true" applyAlignment="true" applyProtection="false">
      <alignment horizontal="general" vertical="center" textRotation="0" wrapText="false" indent="0" shrinkToFit="false"/>
      <protection locked="true" hidden="false"/>
    </xf>
    <xf numFmtId="172" fontId="4" fillId="10" borderId="0" xfId="0" applyFont="true" applyBorder="true" applyAlignment="true" applyProtection="false">
      <alignment horizontal="center" vertical="center" textRotation="0" wrapText="true" indent="0" shrinkToFit="false"/>
      <protection locked="true" hidden="false"/>
    </xf>
    <xf numFmtId="164" fontId="5" fillId="6" borderId="15" xfId="0" applyFont="true" applyBorder="true" applyAlignment="true" applyProtection="false">
      <alignment horizontal="general" vertical="center" textRotation="0" wrapText="true" indent="0" shrinkToFit="false"/>
      <protection locked="true" hidden="false"/>
    </xf>
    <xf numFmtId="174" fontId="12" fillId="7" borderId="3" xfId="17" applyFont="true" applyBorder="true" applyAlignment="true" applyProtection="true">
      <alignment horizontal="center" vertical="center" textRotation="0" wrapText="true" indent="0" shrinkToFit="false"/>
      <protection locked="false" hidden="false"/>
    </xf>
    <xf numFmtId="174" fontId="5" fillId="4" borderId="14" xfId="0" applyFont="true" applyBorder="true" applyAlignment="true" applyProtection="false">
      <alignment horizontal="center" vertical="center" textRotation="0" wrapText="false" indent="0" shrinkToFit="false"/>
      <protection locked="true" hidden="false"/>
    </xf>
    <xf numFmtId="176" fontId="4" fillId="0" borderId="0" xfId="0" applyFont="true" applyBorder="false" applyAlignment="true" applyProtection="false">
      <alignment horizontal="general" vertical="center" textRotation="0" wrapText="false" indent="0" shrinkToFit="false"/>
      <protection locked="true" hidden="false"/>
    </xf>
    <xf numFmtId="164" fontId="5" fillId="4" borderId="3" xfId="0" applyFont="true" applyBorder="true" applyAlignment="true" applyProtection="false">
      <alignment horizontal="center" vertical="center" textRotation="0" wrapText="false" indent="0" shrinkToFit="false"/>
      <protection locked="true" hidden="false"/>
    </xf>
    <xf numFmtId="164" fontId="5" fillId="4" borderId="12" xfId="0" applyFont="true" applyBorder="true" applyAlignment="true" applyProtection="false">
      <alignment horizontal="center" vertical="center" textRotation="0" wrapText="true" indent="0" shrinkToFit="false"/>
      <protection locked="true" hidden="false"/>
    </xf>
    <xf numFmtId="164" fontId="5" fillId="4" borderId="16" xfId="0" applyFont="true" applyBorder="true" applyAlignment="true" applyProtection="false">
      <alignment horizontal="center" vertical="center" textRotation="0" wrapText="true" indent="0" shrinkToFit="false"/>
      <protection locked="true" hidden="false"/>
    </xf>
    <xf numFmtId="164" fontId="9" fillId="10" borderId="3" xfId="0" applyFont="true" applyBorder="true" applyAlignment="true" applyProtection="false">
      <alignment horizontal="justify" vertical="center" textRotation="0" wrapText="true" indent="0" shrinkToFit="false"/>
      <protection locked="true" hidden="false"/>
    </xf>
    <xf numFmtId="164" fontId="24" fillId="10" borderId="3" xfId="0" applyFont="true" applyBorder="true" applyAlignment="true" applyProtection="false">
      <alignment horizontal="left" vertical="center" textRotation="0" wrapText="true" indent="0" shrinkToFit="false"/>
      <protection locked="true" hidden="false"/>
    </xf>
    <xf numFmtId="164" fontId="9" fillId="10" borderId="3" xfId="0" applyFont="true" applyBorder="true" applyAlignment="true" applyProtection="false">
      <alignment horizontal="center" vertical="center" textRotation="0" wrapText="true" indent="0" shrinkToFit="false"/>
      <protection locked="true" hidden="false"/>
    </xf>
    <xf numFmtId="164" fontId="13" fillId="10" borderId="3" xfId="0" applyFont="true" applyBorder="true" applyAlignment="true" applyProtection="false">
      <alignment horizontal="justify" vertical="center" textRotation="0" wrapText="true" indent="0" shrinkToFit="false"/>
      <protection locked="true" hidden="false"/>
    </xf>
    <xf numFmtId="164" fontId="13" fillId="0" borderId="3" xfId="17" applyFont="true" applyBorder="true" applyAlignment="true" applyProtection="true">
      <alignment horizontal="center" vertical="center" textRotation="0" wrapText="true" indent="0" shrinkToFit="false"/>
      <protection locked="false" hidden="false"/>
    </xf>
    <xf numFmtId="164" fontId="4" fillId="0" borderId="17" xfId="0" applyFont="true" applyBorder="true" applyAlignment="false" applyProtection="false">
      <alignment horizontal="general" vertical="bottom" textRotation="0" wrapText="false" indent="0" shrinkToFit="false"/>
      <protection locked="true" hidden="false"/>
    </xf>
    <xf numFmtId="164" fontId="4" fillId="0" borderId="9" xfId="0" applyFont="true" applyBorder="true" applyAlignment="false" applyProtection="false">
      <alignment horizontal="general" vertical="bottom" textRotation="0" wrapText="false" indent="0" shrinkToFit="false"/>
      <protection locked="true" hidden="false"/>
    </xf>
    <xf numFmtId="167" fontId="13" fillId="0" borderId="3" xfId="17" applyFont="true" applyBorder="true" applyAlignment="true" applyProtection="true">
      <alignment horizontal="center" vertical="center" textRotation="0" wrapText="true" indent="0" shrinkToFit="false"/>
      <protection locked="false" hidden="false"/>
    </xf>
    <xf numFmtId="164" fontId="25" fillId="10" borderId="3" xfId="0" applyFont="true" applyBorder="true" applyAlignment="true" applyProtection="false">
      <alignment horizontal="justify" vertical="center" textRotation="0" wrapText="true" indent="0" shrinkToFit="false"/>
      <protection locked="true" hidden="false"/>
    </xf>
    <xf numFmtId="167" fontId="25" fillId="10" borderId="3" xfId="17" applyFont="true" applyBorder="true" applyAlignment="true" applyProtection="true">
      <alignment horizontal="center" vertical="center" textRotation="0" wrapText="true" indent="0" shrinkToFit="false"/>
      <protection locked="true" hidden="false"/>
    </xf>
    <xf numFmtId="164" fontId="19" fillId="10" borderId="18" xfId="0" applyFont="true" applyBorder="true" applyAlignment="true" applyProtection="false">
      <alignment horizontal="justify" vertical="center" textRotation="0" wrapText="true" indent="0" shrinkToFit="false"/>
      <protection locked="true" hidden="false"/>
    </xf>
    <xf numFmtId="164" fontId="19" fillId="10" borderId="0" xfId="0" applyFont="true" applyBorder="true" applyAlignment="true" applyProtection="false">
      <alignment horizontal="justify" vertical="center" textRotation="0" wrapText="true" indent="0" shrinkToFit="false"/>
      <protection locked="true" hidden="false"/>
    </xf>
    <xf numFmtId="167" fontId="13" fillId="10" borderId="3" xfId="0" applyFont="true" applyBorder="true" applyAlignment="true" applyProtection="false">
      <alignment horizontal="center" vertical="center" textRotation="0" wrapText="true" indent="0" shrinkToFit="false"/>
      <protection locked="true" hidden="false"/>
    </xf>
    <xf numFmtId="167" fontId="25" fillId="10" borderId="3" xfId="0" applyFont="true" applyBorder="true" applyAlignment="true" applyProtection="false">
      <alignment horizontal="center" vertical="center" textRotation="0" wrapText="true" indent="0" shrinkToFit="false"/>
      <protection locked="true" hidden="false"/>
    </xf>
    <xf numFmtId="167" fontId="5" fillId="6" borderId="16" xfId="0" applyFont="true" applyBorder="true" applyAlignment="true" applyProtection="true">
      <alignment horizontal="center" vertical="center" textRotation="0" wrapText="true" indent="0" shrinkToFit="false"/>
      <protection locked="false" hidden="false"/>
    </xf>
    <xf numFmtId="164" fontId="9" fillId="10" borderId="5" xfId="0" applyFont="true" applyBorder="true" applyAlignment="true" applyProtection="false">
      <alignment horizontal="left" vertical="center" textRotation="0" wrapText="true" indent="0" shrinkToFit="false"/>
      <protection locked="true" hidden="false"/>
    </xf>
    <xf numFmtId="164" fontId="13" fillId="10" borderId="2" xfId="0" applyFont="true" applyBorder="true" applyAlignment="true" applyProtection="false">
      <alignment horizontal="justify" vertical="center" textRotation="0" wrapText="true" indent="0" shrinkToFit="false"/>
      <protection locked="true" hidden="false"/>
    </xf>
    <xf numFmtId="167" fontId="13" fillId="0" borderId="3" xfId="0" applyFont="true" applyBorder="true" applyAlignment="true" applyProtection="false">
      <alignment horizontal="center" vertical="center" textRotation="0" wrapText="true" indent="0" shrinkToFit="false"/>
      <protection locked="true" hidden="false"/>
    </xf>
    <xf numFmtId="174" fontId="13" fillId="0" borderId="3" xfId="0" applyFont="true" applyBorder="true" applyAlignment="true" applyProtection="false">
      <alignment horizontal="center" vertical="center" textRotation="0" wrapText="true" indent="0" shrinkToFit="false"/>
      <protection locked="true" hidden="false"/>
    </xf>
    <xf numFmtId="172" fontId="13" fillId="10" borderId="2" xfId="0" applyFont="true" applyBorder="true" applyAlignment="true" applyProtection="false">
      <alignment horizontal="left" vertical="center" textRotation="0" wrapText="true" indent="0" shrinkToFit="false"/>
      <protection locked="true" hidden="false"/>
    </xf>
    <xf numFmtId="164" fontId="5" fillId="10" borderId="0" xfId="0" applyFont="true" applyBorder="true" applyAlignment="true" applyProtection="false">
      <alignment horizontal="center" vertical="center" textRotation="0" wrapText="true" indent="0" shrinkToFit="false"/>
      <protection locked="true" hidden="false"/>
    </xf>
    <xf numFmtId="177" fontId="5" fillId="10" borderId="0" xfId="0" applyFont="true" applyBorder="true" applyAlignment="true" applyProtection="false">
      <alignment horizontal="center" vertical="center" textRotation="0" wrapText="true" indent="0" shrinkToFit="false"/>
      <protection locked="true" hidden="false"/>
    </xf>
    <xf numFmtId="164" fontId="4" fillId="4" borderId="12" xfId="0" applyFont="true" applyBorder="true" applyAlignment="true" applyProtection="false">
      <alignment horizontal="center" vertical="center" textRotation="0" wrapText="true" indent="0" shrinkToFit="false"/>
      <protection locked="true" hidden="false"/>
    </xf>
    <xf numFmtId="168" fontId="26" fillId="4" borderId="2" xfId="0" applyFont="true" applyBorder="true" applyAlignment="true" applyProtection="false">
      <alignment horizontal="left" vertical="center" textRotation="0" wrapText="true" indent="0" shrinkToFit="false"/>
      <protection locked="true" hidden="false"/>
    </xf>
    <xf numFmtId="167" fontId="19" fillId="4" borderId="2" xfId="17" applyFont="true" applyBorder="true" applyAlignment="true" applyProtection="true">
      <alignment horizontal="center" vertical="center" textRotation="0" wrapText="true" indent="0" shrinkToFit="false"/>
      <protection locked="false" hidden="false"/>
    </xf>
    <xf numFmtId="168" fontId="4" fillId="4" borderId="2" xfId="0" applyFont="true" applyBorder="true" applyAlignment="true" applyProtection="false">
      <alignment horizontal="left" vertical="center" textRotation="0" wrapText="true" indent="0" shrinkToFit="false"/>
      <protection locked="true" hidden="false"/>
    </xf>
    <xf numFmtId="164" fontId="4" fillId="0" borderId="18" xfId="0" applyFont="true" applyBorder="true" applyAlignment="false" applyProtection="false">
      <alignment horizontal="general" vertical="bottom" textRotation="0" wrapText="false" indent="0" shrinkToFit="false"/>
      <protection locked="true" hidden="false"/>
    </xf>
    <xf numFmtId="164" fontId="6" fillId="6" borderId="2" xfId="0" applyFont="true" applyBorder="true" applyAlignment="true" applyProtection="false">
      <alignment horizontal="left" vertical="center" textRotation="0" wrapText="false" indent="0" shrinkToFit="false"/>
      <protection locked="true" hidden="false"/>
    </xf>
    <xf numFmtId="167" fontId="5" fillId="7" borderId="16" xfId="0" applyFont="true" applyBorder="true" applyAlignment="true" applyProtection="true">
      <alignment horizontal="center" vertical="center" textRotation="0" wrapText="true" indent="0" shrinkToFit="false"/>
      <protection locked="false" hidden="false"/>
    </xf>
    <xf numFmtId="164" fontId="12" fillId="10" borderId="18" xfId="0" applyFont="true" applyBorder="true" applyAlignment="true" applyProtection="false">
      <alignment horizontal="right" vertical="center" textRotation="0" wrapText="true" indent="0" shrinkToFit="false"/>
      <protection locked="true" hidden="false"/>
    </xf>
    <xf numFmtId="174" fontId="12" fillId="0" borderId="9" xfId="19" applyFont="true" applyBorder="true" applyAlignment="true" applyProtection="true">
      <alignment horizontal="center" vertical="center" textRotation="0" wrapText="true" indent="0" shrinkToFit="false"/>
      <protection locked="true" hidden="false"/>
    </xf>
    <xf numFmtId="178" fontId="4" fillId="0" borderId="0" xfId="0" applyFont="true" applyBorder="false" applyAlignment="false" applyProtection="false">
      <alignment horizontal="general" vertical="bottom" textRotation="0" wrapText="false" indent="0" shrinkToFit="false"/>
      <protection locked="true" hidden="false"/>
    </xf>
    <xf numFmtId="164" fontId="27" fillId="10" borderId="5" xfId="0" applyFont="true" applyBorder="true" applyAlignment="true" applyProtection="false">
      <alignment horizontal="left" vertical="center" textRotation="0" wrapText="true" indent="0" shrinkToFit="false"/>
      <protection locked="true" hidden="false"/>
    </xf>
    <xf numFmtId="164" fontId="12" fillId="10" borderId="0" xfId="0" applyFont="true" applyBorder="true" applyAlignment="true" applyProtection="false">
      <alignment horizontal="right" vertical="center" textRotation="0" wrapText="true" indent="0" shrinkToFit="false"/>
      <protection locked="true" hidden="false"/>
    </xf>
    <xf numFmtId="164" fontId="8" fillId="0" borderId="18" xfId="0" applyFont="true" applyBorder="true" applyAlignment="true" applyProtection="false">
      <alignment horizontal="justify" vertical="center" textRotation="0" wrapText="true" indent="0" shrinkToFit="false"/>
      <protection locked="true" hidden="false"/>
    </xf>
    <xf numFmtId="164" fontId="5" fillId="4" borderId="19" xfId="0" applyFont="true" applyBorder="true" applyAlignment="true" applyProtection="false">
      <alignment horizontal="center" vertical="center" textRotation="0" wrapText="false" indent="0" shrinkToFit="false"/>
      <protection locked="true" hidden="false"/>
    </xf>
    <xf numFmtId="164" fontId="28" fillId="0" borderId="20" xfId="0" applyFont="true" applyBorder="true" applyAlignment="true" applyProtection="false">
      <alignment horizontal="left"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left" vertical="center" textRotation="0" wrapText="false" indent="0" shrinkToFit="false"/>
      <protection locked="true" hidden="false"/>
    </xf>
    <xf numFmtId="167" fontId="14" fillId="0" borderId="2" xfId="0" applyFont="true" applyBorder="true" applyAlignment="true" applyProtection="true">
      <alignment horizontal="center" vertical="center" textRotation="0" wrapText="true" indent="0" shrinkToFit="false"/>
      <protection locked="false" hidden="false"/>
    </xf>
    <xf numFmtId="164" fontId="18" fillId="0" borderId="21" xfId="0" applyFont="true" applyBorder="true" applyAlignment="true" applyProtection="false">
      <alignment horizontal="justify" vertical="center" textRotation="0" wrapText="true" indent="0" shrinkToFit="false"/>
      <protection locked="true" hidden="false"/>
    </xf>
    <xf numFmtId="164" fontId="17" fillId="10" borderId="21" xfId="0" applyFont="true" applyBorder="true" applyAlignment="true" applyProtection="false">
      <alignment horizontal="justify" vertical="center" textRotation="0" wrapText="true" indent="0" shrinkToFit="false"/>
      <protection locked="true" hidden="false"/>
    </xf>
    <xf numFmtId="164" fontId="17" fillId="10" borderId="21" xfId="0" applyFont="true" applyBorder="true" applyAlignment="true" applyProtection="false">
      <alignment horizontal="left" vertical="center" textRotation="0" wrapText="true" indent="0" shrinkToFit="false"/>
      <protection locked="true" hidden="false"/>
    </xf>
    <xf numFmtId="164" fontId="19" fillId="10" borderId="22" xfId="0" applyFont="true" applyBorder="true" applyAlignment="true" applyProtection="false">
      <alignment horizontal="justify" vertical="center" textRotation="0" wrapText="true" indent="0" shrinkToFit="false"/>
      <protection locked="true" hidden="false"/>
    </xf>
    <xf numFmtId="164" fontId="19" fillId="10" borderId="23" xfId="0" applyFont="true" applyBorder="true" applyAlignment="true" applyProtection="false">
      <alignment horizontal="left" vertical="center" textRotation="0" wrapText="true" indent="0" shrinkToFit="false"/>
      <protection locked="true" hidden="false"/>
    </xf>
    <xf numFmtId="167" fontId="19" fillId="10" borderId="23" xfId="0" applyFont="true" applyBorder="true" applyAlignment="true" applyProtection="false">
      <alignment horizontal="center" vertical="center" textRotation="0" wrapText="true" indent="0" shrinkToFit="false"/>
      <protection locked="true" hidden="false"/>
    </xf>
    <xf numFmtId="164" fontId="19" fillId="10" borderId="17" xfId="0" applyFont="true" applyBorder="true" applyAlignment="true" applyProtection="false">
      <alignment horizontal="justify" vertical="center" textRotation="0" wrapText="true" indent="0" shrinkToFit="false"/>
      <protection locked="true" hidden="false"/>
    </xf>
    <xf numFmtId="167" fontId="19" fillId="10" borderId="23" xfId="15" applyFont="true" applyBorder="true" applyAlignment="true" applyProtection="true">
      <alignment horizontal="center" vertical="center" textRotation="0" wrapText="true" indent="0" shrinkToFit="false"/>
      <protection locked="true" hidden="false"/>
    </xf>
    <xf numFmtId="167" fontId="19" fillId="10" borderId="23" xfId="17" applyFont="true" applyBorder="true" applyAlignment="true" applyProtection="true">
      <alignment horizontal="center" vertical="center" textRotation="0" wrapText="true" indent="0" shrinkToFit="false"/>
      <protection locked="true" hidden="false"/>
    </xf>
    <xf numFmtId="164" fontId="19" fillId="10" borderId="17" xfId="0" applyFont="true" applyBorder="true" applyAlignment="true" applyProtection="false">
      <alignment horizontal="center" vertical="center" textRotation="0" wrapText="true" indent="0" shrinkToFit="false"/>
      <protection locked="true" hidden="false"/>
    </xf>
    <xf numFmtId="164" fontId="19" fillId="0" borderId="17" xfId="0" applyFont="true" applyBorder="true" applyAlignment="true" applyProtection="false">
      <alignment horizontal="center" vertical="center" textRotation="0" wrapText="true" indent="0" shrinkToFit="false"/>
      <protection locked="true" hidden="false"/>
    </xf>
    <xf numFmtId="164" fontId="12" fillId="10" borderId="22" xfId="0" applyFont="true" applyBorder="true" applyAlignment="true" applyProtection="false">
      <alignment horizontal="right" vertical="center" textRotation="0" wrapText="true" indent="0" shrinkToFit="false"/>
      <protection locked="true" hidden="false"/>
    </xf>
    <xf numFmtId="174" fontId="12" fillId="10" borderId="17" xfId="19" applyFont="true" applyBorder="true" applyAlignment="true" applyProtection="true">
      <alignment horizontal="center" vertical="center" textRotation="0" wrapText="true" indent="0" shrinkToFit="false"/>
      <protection locked="true" hidden="false"/>
    </xf>
    <xf numFmtId="164" fontId="4" fillId="10" borderId="24" xfId="0" applyFont="true" applyBorder="true" applyAlignment="true" applyProtection="false">
      <alignment horizontal="center" vertical="center" textRotation="0" wrapText="true" indent="0" shrinkToFit="false"/>
      <protection locked="true" hidden="false"/>
    </xf>
    <xf numFmtId="172" fontId="4" fillId="10" borderId="25" xfId="0" applyFont="true" applyBorder="true" applyAlignment="true" applyProtection="false">
      <alignment horizontal="center" vertical="center" textRotation="0" wrapText="true" indent="0" shrinkToFit="false"/>
      <protection locked="true" hidden="false"/>
    </xf>
    <xf numFmtId="164" fontId="17" fillId="10" borderId="20" xfId="0" applyFont="true" applyBorder="true" applyAlignment="true" applyProtection="false">
      <alignment horizontal="left" vertical="center" textRotation="0" wrapText="true" indent="0" shrinkToFit="false"/>
      <protection locked="true" hidden="false"/>
    </xf>
    <xf numFmtId="164" fontId="9" fillId="10" borderId="21" xfId="0" applyFont="true" applyBorder="true" applyAlignment="true" applyProtection="false">
      <alignment horizontal="justify" vertical="center" textRotation="0" wrapText="true" indent="0" shrinkToFit="false"/>
      <protection locked="true" hidden="false"/>
    </xf>
    <xf numFmtId="164" fontId="6" fillId="6" borderId="2" xfId="0" applyFont="true" applyBorder="true" applyAlignment="true" applyProtection="false">
      <alignment horizontal="center" vertical="center" textRotation="0" wrapText="true" indent="0" shrinkToFit="false"/>
      <protection locked="true" hidden="false"/>
    </xf>
    <xf numFmtId="167" fontId="5" fillId="7" borderId="2" xfId="0" applyFont="true" applyBorder="true" applyAlignment="true" applyProtection="true">
      <alignment horizontal="center" vertical="center" textRotation="0" wrapText="true" indent="0" shrinkToFit="false"/>
      <protection locked="false" hidden="false"/>
    </xf>
    <xf numFmtId="165" fontId="9" fillId="10" borderId="21" xfId="0" applyFont="true" applyBorder="true" applyAlignment="true" applyProtection="false">
      <alignment horizontal="justify" vertical="center" textRotation="0" wrapText="tru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5" fillId="4" borderId="26"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left" vertical="center" textRotation="0" wrapText="true" indent="0" shrinkToFit="false"/>
      <protection locked="true" hidden="false"/>
    </xf>
    <xf numFmtId="177" fontId="15" fillId="0" borderId="2" xfId="0" applyFont="true" applyBorder="true" applyAlignment="true" applyProtection="false">
      <alignment horizontal="center" vertical="center" textRotation="0" wrapText="true" indent="0" shrinkToFit="false"/>
      <protection locked="true" hidden="false"/>
    </xf>
    <xf numFmtId="164" fontId="18" fillId="0" borderId="27" xfId="0" applyFont="true" applyBorder="true" applyAlignment="true" applyProtection="false">
      <alignment horizontal="justify" vertical="center" textRotation="0" wrapText="true" indent="0" shrinkToFit="false"/>
      <protection locked="true" hidden="false"/>
    </xf>
    <xf numFmtId="177" fontId="5" fillId="4" borderId="2" xfId="0" applyFont="true" applyBorder="true" applyAlignment="true" applyProtection="false">
      <alignment horizontal="center" vertical="center" textRotation="0" wrapText="true" indent="0" shrinkToFit="false"/>
      <protection locked="true" hidden="false"/>
    </xf>
    <xf numFmtId="164" fontId="5" fillId="0" borderId="22"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74" fontId="5" fillId="0" borderId="0" xfId="0" applyFont="true" applyBorder="false" applyAlignment="true" applyProtection="false">
      <alignment horizontal="center" vertical="center" textRotation="0" wrapText="false" indent="0" shrinkToFit="false"/>
      <protection locked="true" hidden="false"/>
    </xf>
    <xf numFmtId="177" fontId="5" fillId="0" borderId="17" xfId="0" applyFont="true" applyBorder="true" applyAlignment="true" applyProtection="false">
      <alignment horizontal="center" vertical="center" textRotation="0" wrapText="false" indent="0" shrinkToFit="false"/>
      <protection locked="true" hidden="false"/>
    </xf>
    <xf numFmtId="164" fontId="5" fillId="4" borderId="26" xfId="0" applyFont="true" applyBorder="true" applyAlignment="true" applyProtection="false">
      <alignment horizontal="center" vertical="center" textRotation="0" wrapText="true" indent="0" shrinkToFit="false"/>
      <protection locked="true" hidden="false"/>
    </xf>
    <xf numFmtId="167" fontId="5" fillId="6" borderId="2" xfId="0" applyFont="true" applyBorder="true" applyAlignment="true" applyProtection="true">
      <alignment horizontal="center" vertical="center" textRotation="0" wrapText="true" indent="0" shrinkToFit="false"/>
      <protection locked="fals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5" fillId="4" borderId="2" xfId="0" applyFont="true" applyBorder="true" applyAlignment="true" applyProtection="false">
      <alignment horizontal="left" vertical="center" textRotation="0" wrapText="true" indent="0" shrinkToFit="false"/>
      <protection locked="true" hidden="false"/>
    </xf>
    <xf numFmtId="164" fontId="5" fillId="6" borderId="2" xfId="0" applyFont="true" applyBorder="true" applyAlignment="true" applyProtection="false">
      <alignment horizontal="left" vertical="center" textRotation="0" wrapText="true" indent="0" shrinkToFit="false"/>
      <protection locked="true" hidden="false"/>
    </xf>
    <xf numFmtId="164" fontId="9" fillId="10" borderId="2" xfId="0" applyFont="true" applyBorder="true" applyAlignment="true" applyProtection="false">
      <alignment horizontal="justify" vertical="center" textRotation="0" wrapText="true" indent="0" shrinkToFit="false"/>
      <protection locked="true" hidden="false"/>
    </xf>
    <xf numFmtId="164" fontId="4" fillId="10" borderId="2" xfId="0" applyFont="true" applyBorder="true" applyAlignment="true" applyProtection="false">
      <alignment horizontal="center" vertical="center" textRotation="0" wrapText="true" indent="0" shrinkToFit="false"/>
      <protection locked="true" hidden="false"/>
    </xf>
    <xf numFmtId="164" fontId="4" fillId="10" borderId="2" xfId="0" applyFont="true" applyBorder="true" applyAlignment="true" applyProtection="false">
      <alignment horizontal="general" vertical="center" textRotation="0" wrapText="true" indent="0" shrinkToFit="false"/>
      <protection locked="true" hidden="false"/>
    </xf>
    <xf numFmtId="172" fontId="4" fillId="10"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left" vertical="center" textRotation="0" wrapText="true" indent="0" shrinkToFit="false"/>
      <protection locked="true" hidden="false"/>
    </xf>
    <xf numFmtId="164" fontId="18" fillId="0" borderId="2" xfId="0" applyFont="true" applyBorder="true" applyAlignment="true" applyProtection="false">
      <alignment horizontal="justify" vertical="center" textRotation="0" wrapText="true" indent="0" shrinkToFit="false"/>
      <protection locked="true" hidden="false"/>
    </xf>
    <xf numFmtId="164" fontId="15" fillId="0" borderId="2" xfId="0" applyFont="true" applyBorder="true" applyAlignment="true" applyProtection="false">
      <alignment horizontal="general" vertical="center" textRotation="0" wrapText="true" indent="0" shrinkToFit="false"/>
      <protection locked="true" hidden="false"/>
    </xf>
    <xf numFmtId="172" fontId="15" fillId="0" borderId="2" xfId="0" applyFont="true" applyBorder="true" applyAlignment="true" applyProtection="false">
      <alignment horizontal="center" vertical="center" textRotation="0" wrapText="true" indent="0" shrinkToFit="false"/>
      <protection locked="true" hidden="false"/>
    </xf>
    <xf numFmtId="164" fontId="5" fillId="4" borderId="2" xfId="0" applyFont="true" applyBorder="true" applyAlignment="true" applyProtection="false">
      <alignment horizontal="general" vertical="center" textRotation="0" wrapText="true" indent="0" shrinkToFit="false"/>
      <protection locked="true" hidden="false"/>
    </xf>
    <xf numFmtId="174" fontId="4" fillId="7" borderId="2" xfId="0" applyFont="true" applyBorder="true" applyAlignment="true" applyProtection="true">
      <alignment horizontal="center" vertical="center" textRotation="0" wrapText="false" indent="0" shrinkToFit="false"/>
      <protection locked="false" hidden="false"/>
    </xf>
    <xf numFmtId="174" fontId="5" fillId="6" borderId="2" xfId="0" applyFont="true" applyBorder="true" applyAlignment="true" applyProtection="false">
      <alignment horizontal="center" vertical="center" textRotation="0" wrapText="true" indent="0" shrinkToFit="false"/>
      <protection locked="true" hidden="false"/>
    </xf>
    <xf numFmtId="164" fontId="4" fillId="10" borderId="22" xfId="0" applyFont="true" applyBorder="true" applyAlignment="true" applyProtection="false">
      <alignment horizontal="center" vertical="center" textRotation="0" wrapText="true" indent="0" shrinkToFit="false"/>
      <protection locked="true" hidden="false"/>
    </xf>
    <xf numFmtId="164" fontId="4" fillId="10" borderId="0" xfId="0" applyFont="true" applyBorder="true" applyAlignment="true" applyProtection="false">
      <alignment horizontal="general" vertical="center" textRotation="0" wrapText="true" indent="0" shrinkToFit="false"/>
      <protection locked="true" hidden="false"/>
    </xf>
    <xf numFmtId="172" fontId="4" fillId="10" borderId="17" xfId="0" applyFont="true" applyBorder="true" applyAlignment="true" applyProtection="false">
      <alignment horizontal="center" vertical="center" textRotation="0" wrapText="true" indent="0" shrinkToFit="false"/>
      <protection locked="true" hidden="false"/>
    </xf>
    <xf numFmtId="164" fontId="12" fillId="10" borderId="2" xfId="0" applyFont="true" applyBorder="true" applyAlignment="true" applyProtection="false">
      <alignment horizontal="right" vertical="center" textRotation="0" wrapText="true" indent="0" shrinkToFit="false"/>
      <protection locked="true" hidden="false"/>
    </xf>
    <xf numFmtId="174" fontId="5" fillId="0" borderId="2" xfId="19" applyFont="true" applyBorder="true" applyAlignment="true" applyProtection="true">
      <alignment horizontal="center" vertical="center" textRotation="0" wrapText="true" indent="0" shrinkToFit="false"/>
      <protection locked="true" hidden="false"/>
    </xf>
    <xf numFmtId="165" fontId="4" fillId="10" borderId="17" xfId="0" applyFont="true" applyBorder="true" applyAlignment="true" applyProtection="false">
      <alignment horizontal="center" vertical="center" textRotation="0" wrapText="true" indent="0" shrinkToFit="false"/>
      <protection locked="true" hidden="false"/>
    </xf>
    <xf numFmtId="164" fontId="9" fillId="10" borderId="28" xfId="0" applyFont="true" applyBorder="true" applyAlignment="true" applyProtection="false">
      <alignment horizontal="left" vertical="center" textRotation="0" wrapText="true" indent="0" shrinkToFit="false"/>
      <protection locked="true" hidden="false"/>
    </xf>
    <xf numFmtId="164" fontId="19" fillId="10" borderId="17" xfId="0" applyFont="true" applyBorder="true" applyAlignment="true" applyProtection="false">
      <alignment horizontal="left" vertical="center" textRotation="0" wrapText="true" indent="0" shrinkToFit="false"/>
      <protection locked="true" hidden="false"/>
    </xf>
    <xf numFmtId="164" fontId="5" fillId="0" borderId="26" xfId="0" applyFont="true" applyBorder="true" applyAlignment="true" applyProtection="false">
      <alignment horizontal="center" vertical="center" textRotation="0" wrapText="true" indent="0" shrinkToFit="false"/>
      <protection locked="true" hidden="false"/>
    </xf>
    <xf numFmtId="172" fontId="4" fillId="7" borderId="3" xfId="0" applyFont="true" applyBorder="true" applyAlignment="true" applyProtection="false">
      <alignment horizontal="center" vertical="center" textRotation="0" wrapText="true" indent="0" shrinkToFit="false"/>
      <protection locked="true" hidden="false"/>
    </xf>
    <xf numFmtId="164" fontId="12" fillId="10" borderId="2" xfId="0" applyFont="true" applyBorder="true" applyAlignment="true" applyProtection="false">
      <alignment horizontal="center" vertical="center" textRotation="0" wrapText="true" indent="0" shrinkToFit="false"/>
      <protection locked="true" hidden="false"/>
    </xf>
    <xf numFmtId="164" fontId="5" fillId="10" borderId="2" xfId="0" applyFont="true" applyBorder="true" applyAlignment="true" applyProtection="false">
      <alignment horizontal="left" vertical="center" textRotation="0" wrapText="tru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general" vertical="center" textRotation="0" wrapText="true" indent="0" shrinkToFit="false"/>
      <protection locked="true" hidden="false"/>
    </xf>
    <xf numFmtId="167" fontId="4" fillId="6" borderId="2" xfId="0" applyFont="true" applyBorder="true" applyAlignment="true" applyProtection="true">
      <alignment horizontal="center" vertical="center" textRotation="0" wrapText="true" indent="0" shrinkToFit="false"/>
      <protection locked="fals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74" fontId="5" fillId="7" borderId="2" xfId="0" applyFont="true" applyBorder="true" applyAlignment="true" applyProtection="true">
      <alignment horizontal="center" vertical="center" textRotation="0" wrapText="false" indent="0" shrinkToFit="false"/>
      <protection locked="false" hidden="false"/>
    </xf>
    <xf numFmtId="167" fontId="4" fillId="6" borderId="16" xfId="0" applyFont="true" applyBorder="true" applyAlignment="true" applyProtection="true">
      <alignment horizontal="center" vertical="center" textRotation="0" wrapText="true" indent="0" shrinkToFit="false"/>
      <protection locked="fals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12" fillId="6" borderId="2" xfId="0" applyFont="true" applyBorder="true" applyAlignment="true" applyProtection="false">
      <alignment horizontal="center" vertical="center" textRotation="0" wrapText="true" indent="0" shrinkToFit="false"/>
      <protection locked="true" hidden="false"/>
    </xf>
    <xf numFmtId="164" fontId="13" fillId="10" borderId="21" xfId="0" applyFont="true" applyBorder="true" applyAlignment="true" applyProtection="false">
      <alignment horizontal="justify" vertical="center" textRotation="0" wrapText="true" indent="0" shrinkToFit="false"/>
      <protection locked="true" hidden="false"/>
    </xf>
    <xf numFmtId="167" fontId="5" fillId="4"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false" indent="0" shrinkToFit="false"/>
      <protection locked="true" hidden="false"/>
    </xf>
    <xf numFmtId="167" fontId="4" fillId="4" borderId="16" xfId="0" applyFont="true" applyBorder="true" applyAlignment="true" applyProtection="true">
      <alignment horizontal="center" vertical="center" textRotation="0" wrapText="true" indent="0" shrinkToFit="false"/>
      <protection locked="false" hidden="false"/>
    </xf>
    <xf numFmtId="164" fontId="5" fillId="10" borderId="2" xfId="0" applyFont="true" applyBorder="true" applyAlignment="true" applyProtection="false">
      <alignment horizontal="center" vertical="center" textRotation="0" wrapText="true" indent="0" shrinkToFit="false"/>
      <protection locked="true" hidden="false"/>
    </xf>
    <xf numFmtId="167" fontId="4" fillId="0" borderId="16" xfId="0" applyFont="true" applyBorder="true" applyAlignment="true" applyProtection="true">
      <alignment horizontal="center" vertical="center" textRotation="0" wrapText="true" indent="0" shrinkToFit="false"/>
      <protection locked="false" hidden="false"/>
    </xf>
    <xf numFmtId="167" fontId="5" fillId="4" borderId="16" xfId="0" applyFont="true" applyBorder="true" applyAlignment="true" applyProtection="true">
      <alignment horizontal="center" vertical="center" textRotation="0" wrapText="true" indent="0" shrinkToFit="false"/>
      <protection locked="fals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7" fillId="0" borderId="4"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33" fillId="5" borderId="0" xfId="0" applyFont="true" applyBorder="true" applyAlignment="true" applyProtection="false">
      <alignment horizontal="center" vertical="center" textRotation="0" wrapText="true" indent="0" shrinkToFit="false"/>
      <protection locked="true" hidden="false"/>
    </xf>
    <xf numFmtId="169" fontId="25" fillId="7" borderId="3" xfId="17" applyFont="true" applyBorder="true" applyAlignment="true" applyProtection="true">
      <alignment horizontal="center" vertical="center" textRotation="0" wrapText="true" indent="0" shrinkToFit="false"/>
      <protection locked="false" hidden="false"/>
    </xf>
    <xf numFmtId="164" fontId="5" fillId="9" borderId="19" xfId="0" applyFont="true" applyBorder="true" applyAlignment="true" applyProtection="false">
      <alignment horizontal="center" vertical="center" textRotation="0" wrapText="false" indent="0" shrinkToFit="false"/>
      <protection locked="true" hidden="false"/>
    </xf>
    <xf numFmtId="172" fontId="5" fillId="6" borderId="15" xfId="0" applyFont="true" applyBorder="true" applyAlignment="true" applyProtection="true">
      <alignment horizontal="center" vertical="center" textRotation="0" wrapText="true" indent="0" shrinkToFit="false"/>
      <protection locked="false" hidden="false"/>
    </xf>
    <xf numFmtId="164" fontId="13" fillId="7" borderId="27" xfId="0" applyFont="true" applyBorder="true" applyAlignment="true" applyProtection="false">
      <alignment horizontal="center" vertical="center" textRotation="0" wrapText="true" indent="0" shrinkToFit="false"/>
      <protection locked="true" hidden="false"/>
    </xf>
    <xf numFmtId="164" fontId="9" fillId="7" borderId="29" xfId="0" applyFont="true" applyBorder="true" applyAlignment="true" applyProtection="false">
      <alignment horizontal="center" vertical="center" textRotation="0" wrapText="true" indent="0" shrinkToFit="false"/>
      <protection locked="true" hidden="false"/>
    </xf>
    <xf numFmtId="164" fontId="9" fillId="10" borderId="22" xfId="0" applyFont="true" applyBorder="true" applyAlignment="true" applyProtection="false">
      <alignment horizontal="center" vertical="center" textRotation="0" wrapText="true" indent="0" shrinkToFit="false"/>
      <protection locked="true" hidden="false"/>
    </xf>
    <xf numFmtId="164" fontId="9" fillId="10" borderId="0" xfId="0" applyFont="true" applyBorder="true" applyAlignment="true" applyProtection="false">
      <alignment horizontal="general" vertical="center" textRotation="0" wrapText="true" indent="0" shrinkToFit="false"/>
      <protection locked="true" hidden="false"/>
    </xf>
    <xf numFmtId="172" fontId="9" fillId="10" borderId="0" xfId="0" applyFont="true" applyBorder="true" applyAlignment="true" applyProtection="false">
      <alignment horizontal="center" vertical="center" textRotation="0" wrapText="true" indent="0" shrinkToFit="false"/>
      <protection locked="true" hidden="false"/>
    </xf>
    <xf numFmtId="177" fontId="9" fillId="0" borderId="17" xfId="0" applyFont="true" applyBorder="true" applyAlignment="true" applyProtection="false">
      <alignment horizontal="right" vertical="center" textRotation="0" wrapText="true" indent="0" shrinkToFit="false"/>
      <protection locked="true" hidden="false"/>
    </xf>
    <xf numFmtId="164" fontId="14" fillId="10" borderId="21" xfId="0" applyFont="true" applyBorder="true" applyAlignment="true" applyProtection="false">
      <alignment horizontal="center" vertical="center" textRotation="0" wrapText="true" indent="0" shrinkToFit="false"/>
      <protection locked="true" hidden="false"/>
    </xf>
    <xf numFmtId="164" fontId="14" fillId="10" borderId="21" xfId="0" applyFont="true" applyBorder="true" applyAlignment="true" applyProtection="false">
      <alignment horizontal="general" vertical="center" textRotation="0" wrapText="true" indent="0" shrinkToFit="false"/>
      <protection locked="true" hidden="false"/>
    </xf>
    <xf numFmtId="172" fontId="15" fillId="10" borderId="12" xfId="0" applyFont="true" applyBorder="true" applyAlignment="true" applyProtection="false">
      <alignment horizontal="general" vertical="center" textRotation="0" wrapText="true" indent="0" shrinkToFit="false"/>
      <protection locked="true" hidden="false"/>
    </xf>
    <xf numFmtId="164" fontId="17" fillId="10" borderId="27" xfId="0" applyFont="true" applyBorder="true" applyAlignment="true" applyProtection="false">
      <alignment horizontal="left" vertical="center" textRotation="0" wrapText="true" indent="0" shrinkToFit="false"/>
      <protection locked="true" hidden="false"/>
    </xf>
    <xf numFmtId="164" fontId="34" fillId="10" borderId="5" xfId="0" applyFont="true" applyBorder="true" applyAlignment="true" applyProtection="false">
      <alignment horizontal="justify" vertical="center" textRotation="0" wrapText="true" indent="0" shrinkToFit="false"/>
      <protection locked="true" hidden="false"/>
    </xf>
    <xf numFmtId="164" fontId="34" fillId="0" borderId="30" xfId="17" applyFont="true" applyBorder="true" applyAlignment="true" applyProtection="true">
      <alignment horizontal="center" vertical="center" textRotation="0" wrapText="true" indent="0" shrinkToFit="false"/>
      <protection locked="false" hidden="false"/>
    </xf>
    <xf numFmtId="174" fontId="34" fillId="0" borderId="30" xfId="17" applyFont="true" applyBorder="true" applyAlignment="true" applyProtection="true">
      <alignment horizontal="center" vertical="center" textRotation="0" wrapText="true" indent="0" shrinkToFit="false"/>
      <protection locked="false" hidden="false"/>
    </xf>
    <xf numFmtId="164" fontId="18" fillId="10" borderId="31" xfId="0" applyFont="true" applyBorder="true" applyAlignment="true" applyProtection="false">
      <alignment horizontal="left" vertical="center" textRotation="0" wrapText="true" indent="0" shrinkToFit="false"/>
      <protection locked="true" hidden="false"/>
    </xf>
    <xf numFmtId="164" fontId="34" fillId="10" borderId="32" xfId="0" applyFont="true" applyBorder="true" applyAlignment="true" applyProtection="false">
      <alignment horizontal="justify" vertical="center" textRotation="0" wrapText="true" indent="0" shrinkToFit="false"/>
      <protection locked="true" hidden="false"/>
    </xf>
    <xf numFmtId="164" fontId="13" fillId="10" borderId="33" xfId="0" applyFont="true" applyBorder="true" applyAlignment="true" applyProtection="false">
      <alignment horizontal="justify" vertical="center" textRotation="0" wrapText="true" indent="0" shrinkToFit="false"/>
      <protection locked="true" hidden="false"/>
    </xf>
    <xf numFmtId="164" fontId="9" fillId="10" borderId="24" xfId="0" applyFont="true" applyBorder="true" applyAlignment="true" applyProtection="false">
      <alignment horizontal="center" vertical="center" textRotation="0" wrapText="true" indent="0" shrinkToFit="false"/>
      <protection locked="true" hidden="false"/>
    </xf>
    <xf numFmtId="164" fontId="9" fillId="10" borderId="4" xfId="0" applyFont="true" applyBorder="true" applyAlignment="true" applyProtection="false">
      <alignment horizontal="general" vertical="center" textRotation="0" wrapText="true" indent="0" shrinkToFit="false"/>
      <protection locked="true" hidden="false"/>
    </xf>
    <xf numFmtId="172" fontId="9" fillId="10" borderId="4" xfId="0" applyFont="true" applyBorder="true" applyAlignment="true" applyProtection="false">
      <alignment horizontal="center" vertical="center" textRotation="0" wrapText="true" indent="0" shrinkToFit="false"/>
      <protection locked="true" hidden="false"/>
    </xf>
    <xf numFmtId="172" fontId="9" fillId="10" borderId="25" xfId="0" applyFont="true" applyBorder="true" applyAlignment="true" applyProtection="false">
      <alignment horizontal="center" vertical="center" textRotation="0" wrapText="true" indent="0" shrinkToFit="false"/>
      <protection locked="true" hidden="false"/>
    </xf>
    <xf numFmtId="164" fontId="14" fillId="0" borderId="34" xfId="0" applyFont="true" applyBorder="true" applyAlignment="true" applyProtection="false">
      <alignment horizontal="center" vertical="center" textRotation="0" wrapText="true" indent="0" shrinkToFit="false"/>
      <protection locked="true" hidden="false"/>
    </xf>
    <xf numFmtId="164" fontId="14" fillId="0" borderId="34" xfId="0" applyFont="true" applyBorder="true" applyAlignment="true" applyProtection="false">
      <alignment horizontal="general" vertical="center" textRotation="0" wrapText="true" indent="0" shrinkToFit="false"/>
      <protection locked="true" hidden="false"/>
    </xf>
    <xf numFmtId="164" fontId="17" fillId="0" borderId="24" xfId="0" applyFont="true" applyBorder="true" applyAlignment="true" applyProtection="false">
      <alignment horizontal="center" vertical="center" textRotation="0" wrapText="true" indent="0" shrinkToFit="false"/>
      <protection locked="true" hidden="false"/>
    </xf>
    <xf numFmtId="164" fontId="17" fillId="0" borderId="4" xfId="0" applyFont="true" applyBorder="true" applyAlignment="true" applyProtection="false">
      <alignment horizontal="general" vertical="center" textRotation="0" wrapText="true" indent="0" shrinkToFit="false"/>
      <protection locked="true" hidden="false"/>
    </xf>
    <xf numFmtId="172" fontId="17" fillId="0" borderId="4" xfId="0" applyFont="true" applyBorder="true" applyAlignment="true" applyProtection="false">
      <alignment horizontal="center" vertical="center" textRotation="0" wrapText="true" indent="0" shrinkToFit="false"/>
      <protection locked="true" hidden="false"/>
    </xf>
    <xf numFmtId="172" fontId="17" fillId="0" borderId="25" xfId="0" applyFont="true" applyBorder="true" applyAlignment="true" applyProtection="false">
      <alignment horizontal="center" vertical="center" textRotation="0" wrapText="true" indent="0" shrinkToFit="false"/>
      <protection locked="true" hidden="false"/>
    </xf>
    <xf numFmtId="164" fontId="17" fillId="10" borderId="2" xfId="0" applyFont="true" applyBorder="true" applyAlignment="true" applyProtection="false">
      <alignment horizontal="center" vertical="center" textRotation="0" wrapText="true" indent="0" shrinkToFit="false"/>
      <protection locked="true" hidden="false"/>
    </xf>
    <xf numFmtId="172" fontId="17" fillId="10" borderId="2" xfId="0" applyFont="true" applyBorder="true" applyAlignment="true" applyProtection="false">
      <alignment horizontal="general" vertical="center" textRotation="0" wrapText="true" indent="0" shrinkToFit="false"/>
      <protection locked="true" hidden="false"/>
    </xf>
    <xf numFmtId="177" fontId="34" fillId="0" borderId="30" xfId="17" applyFont="true" applyBorder="true" applyAlignment="true" applyProtection="true">
      <alignment horizontal="center" vertical="center" textRotation="0" wrapText="true" indent="0" shrinkToFit="false"/>
      <protection locked="false" hidden="false"/>
    </xf>
    <xf numFmtId="164" fontId="18" fillId="10" borderId="21" xfId="0" applyFont="true" applyBorder="true" applyAlignment="true" applyProtection="false">
      <alignment horizontal="justify" vertical="center" textRotation="0" wrapText="true" indent="0" shrinkToFit="false"/>
      <protection locked="true" hidden="false"/>
    </xf>
    <xf numFmtId="165" fontId="10" fillId="0" borderId="0" xfId="0" applyFont="true" applyBorder="false" applyAlignment="false" applyProtection="false">
      <alignment horizontal="general" vertical="bottom" textRotation="0" wrapText="fals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72" fontId="17" fillId="0" borderId="3" xfId="0" applyFont="true" applyBorder="true" applyAlignment="true" applyProtection="false">
      <alignment horizontal="center" vertical="center" textRotation="0" wrapText="true" indent="0" shrinkToFit="false"/>
      <protection locked="true" hidden="false"/>
    </xf>
    <xf numFmtId="172" fontId="17" fillId="0" borderId="2" xfId="0" applyFont="true" applyBorder="true" applyAlignment="true" applyProtection="false">
      <alignment horizontal="general" vertical="center" textRotation="0" wrapText="true" indent="0" shrinkToFit="false"/>
      <protection locked="true" hidden="false"/>
    </xf>
    <xf numFmtId="164" fontId="16" fillId="0" borderId="30" xfId="17" applyFont="true" applyBorder="true" applyAlignment="true" applyProtection="true">
      <alignment horizontal="center" vertical="center" textRotation="0" wrapText="true" indent="0" shrinkToFit="false"/>
      <protection locked="false" hidden="false"/>
    </xf>
    <xf numFmtId="164" fontId="19" fillId="6" borderId="30" xfId="17" applyFont="true" applyBorder="true" applyAlignment="true" applyProtection="true">
      <alignment horizontal="center" vertical="center" textRotation="0" wrapText="true" indent="0" shrinkToFit="false"/>
      <protection locked="false" hidden="false"/>
    </xf>
    <xf numFmtId="172" fontId="4" fillId="4" borderId="2" xfId="0" applyFont="true" applyBorder="true" applyAlignment="true" applyProtection="false">
      <alignment horizontal="center" vertical="center" textRotation="0" wrapText="true" indent="0" shrinkToFit="false"/>
      <protection locked="true" hidden="false"/>
    </xf>
    <xf numFmtId="164" fontId="29" fillId="0" borderId="21" xfId="0" applyFont="true" applyBorder="true" applyAlignment="true" applyProtection="false">
      <alignment horizontal="justify" vertical="center" textRotation="0" wrapText="true" indent="0" shrinkToFit="false"/>
      <protection locked="true" hidden="false"/>
    </xf>
    <xf numFmtId="164" fontId="35" fillId="4" borderId="14" xfId="0" applyFont="true" applyBorder="true" applyAlignment="true" applyProtection="false">
      <alignment horizontal="center" vertical="center" textRotation="0" wrapText="false" indent="0" shrinkToFit="false"/>
      <protection locked="true" hidden="false"/>
    </xf>
    <xf numFmtId="174" fontId="35" fillId="4" borderId="14" xfId="0" applyFont="true" applyBorder="true" applyAlignment="true" applyProtection="false">
      <alignment horizontal="center" vertical="center" textRotation="0" wrapText="false" indent="0" shrinkToFit="false"/>
      <protection locked="true" hidden="false"/>
    </xf>
    <xf numFmtId="175" fontId="9" fillId="0" borderId="0" xfId="0" applyFont="true" applyBorder="false" applyAlignment="true" applyProtection="false">
      <alignment horizontal="general" vertical="center" textRotation="0" wrapText="false" indent="0" shrinkToFit="false"/>
      <protection locked="true" hidden="false"/>
    </xf>
    <xf numFmtId="164" fontId="5" fillId="4" borderId="19" xfId="0" applyFont="true" applyBorder="true" applyAlignment="true" applyProtection="false">
      <alignment horizontal="center" vertical="center" textRotation="0" wrapText="true" indent="0" shrinkToFit="false"/>
      <protection locked="true" hidden="false"/>
    </xf>
    <xf numFmtId="164" fontId="27" fillId="10" borderId="21" xfId="0" applyFont="true" applyBorder="true" applyAlignment="true" applyProtection="false">
      <alignment horizontal="justify" vertical="center" textRotation="0" wrapText="true" indent="0" shrinkToFit="false"/>
      <protection locked="true" hidden="false"/>
    </xf>
    <xf numFmtId="164" fontId="5" fillId="4" borderId="14" xfId="0" applyFont="true" applyBorder="true" applyAlignment="true" applyProtection="false">
      <alignment horizontal="center" vertical="center" textRotation="0" wrapText="false" indent="0" shrinkToFit="false"/>
      <protection locked="true" hidden="false"/>
    </xf>
    <xf numFmtId="176" fontId="9" fillId="0" borderId="0" xfId="0" applyFont="true" applyBorder="false" applyAlignment="true" applyProtection="false">
      <alignment horizontal="general" vertical="center" textRotation="0" wrapText="false" indent="0" shrinkToFit="false"/>
      <protection locked="true" hidden="false"/>
    </xf>
    <xf numFmtId="164" fontId="10" fillId="0" borderId="22" xfId="0" applyFont="true" applyBorder="true" applyAlignment="false" applyProtection="false">
      <alignment horizontal="general" vertical="bottom" textRotation="0" wrapText="false" indent="0" shrinkToFit="false"/>
      <protection locked="true" hidden="false"/>
    </xf>
    <xf numFmtId="164" fontId="10" fillId="0" borderId="17" xfId="0" applyFont="true" applyBorder="true" applyAlignment="false" applyProtection="false">
      <alignment horizontal="general" vertical="bottom" textRotation="0" wrapText="false" indent="0" shrinkToFit="false"/>
      <protection locked="true" hidden="false"/>
    </xf>
    <xf numFmtId="164" fontId="5" fillId="11" borderId="19" xfId="0" applyFont="true" applyBorder="true" applyAlignment="true" applyProtection="false">
      <alignment horizontal="center" vertical="center" textRotation="0" wrapText="false" indent="0" shrinkToFit="false"/>
      <protection locked="true" hidden="false"/>
    </xf>
    <xf numFmtId="164" fontId="9" fillId="10" borderId="19" xfId="0" applyFont="true" applyBorder="true" applyAlignment="true" applyProtection="false">
      <alignment horizontal="justify" vertical="center" textRotation="0" wrapText="true" indent="0" shrinkToFit="false"/>
      <protection locked="true" hidden="false"/>
    </xf>
    <xf numFmtId="164" fontId="24" fillId="10" borderId="19" xfId="0" applyFont="true" applyBorder="true" applyAlignment="true" applyProtection="false">
      <alignment horizontal="left" vertical="center" textRotation="0" wrapText="true" indent="0" shrinkToFit="false"/>
      <protection locked="true" hidden="false"/>
    </xf>
    <xf numFmtId="164" fontId="9" fillId="10" borderId="19" xfId="0" applyFont="true" applyBorder="true" applyAlignment="true" applyProtection="false">
      <alignment horizontal="left" vertical="center" textRotation="0" wrapText="true" indent="0" shrinkToFit="false"/>
      <protection locked="true" hidden="false"/>
    </xf>
    <xf numFmtId="164" fontId="9" fillId="10" borderId="26" xfId="0" applyFont="true" applyBorder="true" applyAlignment="true" applyProtection="false">
      <alignment horizontal="center" vertical="center" textRotation="0" wrapText="true" indent="0" shrinkToFit="false"/>
      <protection locked="true" hidden="false"/>
    </xf>
    <xf numFmtId="164" fontId="9" fillId="0" borderId="17" xfId="0" applyFont="true" applyBorder="true" applyAlignment="false" applyProtection="false">
      <alignment horizontal="general" vertical="bottom" textRotation="0" wrapText="false" indent="0" shrinkToFit="false"/>
      <protection locked="true" hidden="false"/>
    </xf>
    <xf numFmtId="164" fontId="13" fillId="10" borderId="22" xfId="0" applyFont="true" applyBorder="true" applyAlignment="true" applyProtection="false">
      <alignment horizontal="justify" vertical="center" textRotation="0" wrapText="true" indent="0" shrinkToFit="false"/>
      <protection locked="true" hidden="false"/>
    </xf>
    <xf numFmtId="164" fontId="13" fillId="10" borderId="0" xfId="0" applyFont="true" applyBorder="true" applyAlignment="true" applyProtection="false">
      <alignment horizontal="justify"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9" fillId="10" borderId="27" xfId="0" applyFont="true" applyBorder="true" applyAlignment="true" applyProtection="false">
      <alignment horizontal="left" vertical="center" textRotation="0" wrapText="true" indent="0" shrinkToFit="false"/>
      <protection locked="true" hidden="false"/>
    </xf>
    <xf numFmtId="167" fontId="13" fillId="0" borderId="30" xfId="0" applyFont="true" applyBorder="true" applyAlignment="true" applyProtection="false">
      <alignment horizontal="center" vertical="center" textRotation="0" wrapText="true" indent="0" shrinkToFit="false"/>
      <protection locked="true" hidden="false"/>
    </xf>
    <xf numFmtId="164" fontId="13" fillId="10" borderId="28" xfId="0" applyFont="true" applyBorder="true" applyAlignment="true" applyProtection="false">
      <alignment horizontal="left" vertical="center" textRotation="0" wrapText="true" indent="0" shrinkToFit="false"/>
      <protection locked="true" hidden="false"/>
    </xf>
    <xf numFmtId="164" fontId="13" fillId="10" borderId="35" xfId="0" applyFont="true" applyBorder="true" applyAlignment="true" applyProtection="false">
      <alignment horizontal="left" vertical="center" textRotation="0" wrapText="true" indent="0" shrinkToFit="false"/>
      <protection locked="true" hidden="false"/>
    </xf>
    <xf numFmtId="172" fontId="9" fillId="10" borderId="2" xfId="0" applyFont="true" applyBorder="true" applyAlignment="true" applyProtection="false">
      <alignment horizontal="left" vertical="center" textRotation="0" wrapText="true" indent="0" shrinkToFit="false"/>
      <protection locked="true" hidden="false"/>
    </xf>
    <xf numFmtId="164" fontId="5" fillId="4" borderId="14" xfId="0" applyFont="true" applyBorder="true" applyAlignment="true" applyProtection="false">
      <alignment horizontal="center" vertical="center" textRotation="0" wrapText="true" indent="0" shrinkToFit="false"/>
      <protection locked="true" hidden="false"/>
    </xf>
    <xf numFmtId="164" fontId="7" fillId="10" borderId="22" xfId="0" applyFont="true" applyBorder="true" applyAlignment="true" applyProtection="false">
      <alignment horizontal="center" vertical="center" textRotation="0" wrapText="true" indent="0" shrinkToFit="false"/>
      <protection locked="true" hidden="false"/>
    </xf>
    <xf numFmtId="164" fontId="7" fillId="10" borderId="0" xfId="0" applyFont="true" applyBorder="true" applyAlignment="true" applyProtection="false">
      <alignment horizontal="center" vertical="center" textRotation="0" wrapText="true" indent="0" shrinkToFit="false"/>
      <protection locked="true" hidden="false"/>
    </xf>
    <xf numFmtId="177" fontId="7" fillId="10" borderId="17"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10" fillId="0" borderId="18"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false" applyProtection="false">
      <alignment horizontal="general" vertical="bottom" textRotation="0" wrapText="false" indent="0" shrinkToFit="false"/>
      <protection locked="true" hidden="false"/>
    </xf>
    <xf numFmtId="164" fontId="25" fillId="10" borderId="18" xfId="0" applyFont="true" applyBorder="true" applyAlignment="true" applyProtection="false">
      <alignment horizontal="right" vertical="center" textRotation="0" wrapText="true" indent="0" shrinkToFit="false"/>
      <protection locked="true" hidden="false"/>
    </xf>
    <xf numFmtId="174" fontId="25" fillId="0" borderId="9" xfId="19" applyFont="true" applyBorder="true" applyAlignment="true" applyProtection="true">
      <alignment horizontal="center" vertical="center" textRotation="0" wrapText="true" indent="0" shrinkToFit="false"/>
      <protection locked="true" hidden="false"/>
    </xf>
    <xf numFmtId="178" fontId="10" fillId="0" borderId="0" xfId="0" applyFont="true" applyBorder="false" applyAlignment="false" applyProtection="false">
      <alignment horizontal="general" vertical="bottom" textRotation="0" wrapText="false" indent="0" shrinkToFit="false"/>
      <protection locked="true" hidden="false"/>
    </xf>
    <xf numFmtId="164" fontId="9" fillId="10" borderId="10" xfId="0" applyFont="true" applyBorder="true" applyAlignment="true" applyProtection="false">
      <alignment horizontal="center" vertical="center" textRotation="0" wrapText="true" indent="0" shrinkToFit="false"/>
      <protection locked="true" hidden="false"/>
    </xf>
    <xf numFmtId="172" fontId="9" fillId="10" borderId="11" xfId="0" applyFont="true" applyBorder="true" applyAlignment="true" applyProtection="false">
      <alignment horizontal="center" vertical="center" textRotation="0" wrapText="true" indent="0" shrinkToFit="false"/>
      <protection locked="true" hidden="false"/>
    </xf>
    <xf numFmtId="164" fontId="25" fillId="10" borderId="0" xfId="0" applyFont="true" applyBorder="true" applyAlignment="true" applyProtection="false">
      <alignment horizontal="right" vertical="center" textRotation="0" wrapText="true" indent="0" shrinkToFit="false"/>
      <protection locked="true" hidden="false"/>
    </xf>
    <xf numFmtId="167" fontId="12" fillId="4" borderId="36" xfId="17" applyFont="true" applyBorder="true" applyAlignment="true" applyProtection="true">
      <alignment horizontal="center" vertical="center" textRotation="0" wrapText="true" indent="0" shrinkToFit="false"/>
      <protection locked="false" hidden="false"/>
    </xf>
    <xf numFmtId="164" fontId="18" fillId="0" borderId="2" xfId="0" applyFont="true" applyBorder="true" applyAlignment="true" applyProtection="false">
      <alignment horizontal="left" vertical="center" textRotation="0" wrapText="true" indent="0" shrinkToFit="false"/>
      <protection locked="true" hidden="false"/>
    </xf>
    <xf numFmtId="164" fontId="17" fillId="0" borderId="21" xfId="0" applyFont="true" applyBorder="true" applyAlignment="true" applyProtection="false">
      <alignment horizontal="justify" vertical="center" textRotation="0" wrapText="true" indent="0" shrinkToFit="false"/>
      <protection locked="true" hidden="false"/>
    </xf>
    <xf numFmtId="164" fontId="34" fillId="0" borderId="22" xfId="0" applyFont="true" applyBorder="true" applyAlignment="true" applyProtection="false">
      <alignment horizontal="justify" vertical="center" textRotation="0" wrapText="true" indent="0" shrinkToFit="false"/>
      <protection locked="true" hidden="false"/>
    </xf>
    <xf numFmtId="164" fontId="34" fillId="0" borderId="23" xfId="0" applyFont="true" applyBorder="true" applyAlignment="true" applyProtection="false">
      <alignment horizontal="right" vertical="center" textRotation="0" wrapText="true" indent="0" shrinkToFit="false"/>
      <protection locked="true" hidden="false"/>
    </xf>
    <xf numFmtId="179" fontId="34" fillId="0" borderId="23" xfId="0" applyFont="true" applyBorder="true" applyAlignment="true" applyProtection="false">
      <alignment horizontal="justify" vertical="center" textRotation="0" wrapText="true" indent="0" shrinkToFit="false"/>
      <protection locked="true" hidden="false"/>
    </xf>
    <xf numFmtId="164" fontId="34" fillId="0" borderId="17" xfId="0" applyFont="true" applyBorder="true" applyAlignment="true" applyProtection="false">
      <alignment horizontal="justify" vertical="center" textRotation="0" wrapText="true" indent="0" shrinkToFit="false"/>
      <protection locked="true" hidden="false"/>
    </xf>
    <xf numFmtId="175" fontId="34" fillId="0" borderId="23" xfId="15" applyFont="true" applyBorder="true" applyAlignment="true" applyProtection="true">
      <alignment horizontal="right" vertical="center" textRotation="0" wrapText="true" indent="0" shrinkToFit="false"/>
      <protection locked="true" hidden="false"/>
    </xf>
    <xf numFmtId="169" fontId="34" fillId="0" borderId="23" xfId="17" applyFont="true" applyBorder="true" applyAlignment="true" applyProtection="true">
      <alignment horizontal="right" vertical="center" textRotation="0" wrapText="true" indent="0" shrinkToFit="false"/>
      <protection locked="true" hidden="false"/>
    </xf>
    <xf numFmtId="164" fontId="34" fillId="0" borderId="17" xfId="0" applyFont="true" applyBorder="true" applyAlignment="true" applyProtection="false">
      <alignment horizontal="center" vertical="center" textRotation="0" wrapText="true" indent="0" shrinkToFit="false"/>
      <protection locked="true" hidden="false"/>
    </xf>
    <xf numFmtId="164" fontId="18" fillId="0" borderId="22" xfId="0" applyFont="true" applyBorder="true" applyAlignment="true" applyProtection="false">
      <alignment horizontal="right" vertical="center" textRotation="0" wrapText="true" indent="0" shrinkToFit="false"/>
      <protection locked="true" hidden="false"/>
    </xf>
    <xf numFmtId="174" fontId="18" fillId="0" borderId="17" xfId="19" applyFont="true" applyBorder="true" applyAlignment="true" applyProtection="true">
      <alignment horizontal="center" vertical="center" textRotation="0" wrapText="true" indent="0" shrinkToFit="false"/>
      <protection locked="true" hidden="false"/>
    </xf>
    <xf numFmtId="164" fontId="25" fillId="10" borderId="22" xfId="0" applyFont="true" applyBorder="true" applyAlignment="true" applyProtection="false">
      <alignment horizontal="right" vertical="center" textRotation="0" wrapText="true" indent="0" shrinkToFit="false"/>
      <protection locked="true" hidden="false"/>
    </xf>
    <xf numFmtId="174" fontId="25" fillId="10" borderId="17" xfId="19" applyFont="true" applyBorder="true" applyAlignment="true" applyProtection="tru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left" vertical="center" textRotation="0" wrapText="false" indent="0" shrinkToFit="false"/>
      <protection locked="true" hidden="false"/>
    </xf>
    <xf numFmtId="167" fontId="5" fillId="0" borderId="2" xfId="0" applyFont="true" applyBorder="true" applyAlignment="true" applyProtection="true">
      <alignment horizontal="center" vertical="center" textRotation="0" wrapText="true" indent="0" shrinkToFit="false"/>
      <protection locked="false" hidden="false"/>
    </xf>
    <xf numFmtId="164" fontId="9" fillId="0" borderId="21" xfId="0" applyFont="true" applyBorder="true" applyAlignment="true" applyProtection="false">
      <alignment horizontal="justify" vertical="center" textRotation="0" wrapText="true" indent="0" shrinkToFit="false"/>
      <protection locked="true" hidden="false"/>
    </xf>
    <xf numFmtId="164" fontId="37" fillId="6" borderId="2" xfId="0" applyFont="true" applyBorder="true" applyAlignment="true" applyProtection="false">
      <alignment horizontal="center" vertical="center" textRotation="0" wrapText="true" indent="0" shrinkToFit="false"/>
      <protection locked="true" hidden="false"/>
    </xf>
    <xf numFmtId="164" fontId="37" fillId="6" borderId="2" xfId="0" applyFont="true" applyBorder="true" applyAlignment="true" applyProtection="false">
      <alignment horizontal="left" vertical="center" textRotation="0" wrapText="false" indent="0" shrinkToFit="false"/>
      <protection locked="true" hidden="false"/>
    </xf>
    <xf numFmtId="165" fontId="13" fillId="10" borderId="21" xfId="0" applyFont="true" applyBorder="true" applyAlignment="true" applyProtection="false">
      <alignment horizontal="justify" vertical="center" textRotation="0" wrapText="true" indent="0" shrinkToFit="false"/>
      <protection locked="true" hidden="false"/>
    </xf>
    <xf numFmtId="164" fontId="38" fillId="4" borderId="2" xfId="0" applyFont="true" applyBorder="true" applyAlignment="true" applyProtection="false">
      <alignment horizontal="center" vertical="center" textRotation="0" wrapText="false" indent="0" shrinkToFit="false"/>
      <protection locked="true" hidden="false"/>
    </xf>
    <xf numFmtId="164" fontId="9" fillId="0" borderId="22" xfId="0" applyFont="true" applyBorder="true" applyAlignment="true" applyProtection="false">
      <alignment horizontal="general" vertical="center" textRotation="0" wrapText="false" indent="0" shrinkToFit="false"/>
      <protection locked="true" hidden="false"/>
    </xf>
    <xf numFmtId="164" fontId="9" fillId="0" borderId="17" xfId="0" applyFont="true" applyBorder="true" applyAlignment="true" applyProtection="false">
      <alignment horizontal="general" vertical="center" textRotation="0" wrapText="false" indent="0" shrinkToFit="false"/>
      <protection locked="true" hidden="false"/>
    </xf>
    <xf numFmtId="164" fontId="35" fillId="4" borderId="2" xfId="0" applyFont="true" applyBorder="true" applyAlignment="true" applyProtection="false">
      <alignment horizontal="center" vertical="center" textRotation="0" wrapText="true" indent="0" shrinkToFit="false"/>
      <protection locked="true" hidden="false"/>
    </xf>
    <xf numFmtId="177" fontId="35" fillId="4" borderId="2" xfId="0" applyFont="true" applyBorder="true" applyAlignment="true" applyProtection="false">
      <alignment horizontal="center" vertical="center" textRotation="0" wrapText="true" indent="0" shrinkToFit="false"/>
      <protection locked="true" hidden="false"/>
    </xf>
    <xf numFmtId="164" fontId="7" fillId="0" borderId="22"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74" fontId="7" fillId="0" borderId="0" xfId="0" applyFont="true" applyBorder="false" applyAlignment="true" applyProtection="false">
      <alignment horizontal="center" vertical="center" textRotation="0" wrapText="false" indent="0" shrinkToFit="false"/>
      <protection locked="true" hidden="false"/>
    </xf>
    <xf numFmtId="177" fontId="7" fillId="0" borderId="17" xfId="0" applyFont="true" applyBorder="true" applyAlignment="true" applyProtection="false">
      <alignment horizontal="center" vertical="center" textRotation="0" wrapText="false" indent="0" shrinkToFit="false"/>
      <protection locked="true" hidden="false"/>
    </xf>
    <xf numFmtId="164" fontId="21" fillId="0" borderId="2" xfId="0" applyFont="true" applyBorder="true" applyAlignment="true" applyProtection="false">
      <alignment horizontal="center" vertical="center" textRotation="0" wrapText="true" indent="0" shrinkToFit="false"/>
      <protection locked="true" hidden="false"/>
    </xf>
    <xf numFmtId="164" fontId="21" fillId="0" borderId="2" xfId="0" applyFont="true" applyBorder="true" applyAlignment="true" applyProtection="false">
      <alignment horizontal="left" vertical="center" textRotation="0" wrapText="true" indent="0" shrinkToFit="false"/>
      <protection locked="true" hidden="false"/>
    </xf>
    <xf numFmtId="165" fontId="21" fillId="0" borderId="2" xfId="0" applyFont="true" applyBorder="true" applyAlignment="true" applyProtection="false">
      <alignment horizontal="center" vertical="center" textRotation="0" wrapText="true" indent="0" shrinkToFit="false"/>
      <protection locked="true" hidden="false"/>
    </xf>
    <xf numFmtId="164" fontId="21" fillId="0" borderId="15" xfId="0" applyFont="true" applyBorder="true" applyAlignment="true" applyProtection="false">
      <alignment horizontal="left" vertical="center" textRotation="0" wrapText="true" indent="0" shrinkToFit="false"/>
      <protection locked="true" hidden="false"/>
    </xf>
    <xf numFmtId="164" fontId="21" fillId="0" borderId="37" xfId="0" applyFont="true" applyBorder="true" applyAlignment="true" applyProtection="false">
      <alignment horizontal="left" vertical="center" textRotation="0" wrapText="true" indent="0" shrinkToFit="false"/>
      <protection locked="true" hidden="false"/>
    </xf>
    <xf numFmtId="172" fontId="9" fillId="10" borderId="17" xfId="0" applyFont="true" applyBorder="true" applyAlignment="true" applyProtection="false">
      <alignment horizontal="center" vertical="center" textRotation="0" wrapText="true" indent="0" shrinkToFit="false"/>
      <protection locked="true" hidden="false"/>
    </xf>
    <xf numFmtId="164" fontId="25" fillId="10" borderId="2" xfId="0" applyFont="true" applyBorder="true" applyAlignment="true" applyProtection="false">
      <alignment horizontal="right" vertical="center" textRotation="0" wrapText="true" indent="0" shrinkToFit="false"/>
      <protection locked="true" hidden="false"/>
    </xf>
    <xf numFmtId="174" fontId="7" fillId="0" borderId="2" xfId="19" applyFont="true" applyBorder="true" applyAlignment="true" applyProtection="true">
      <alignment horizontal="center" vertical="center" textRotation="0" wrapText="true" indent="0" shrinkToFit="false"/>
      <protection locked="true" hidden="false"/>
    </xf>
    <xf numFmtId="165" fontId="9" fillId="10" borderId="17" xfId="0" applyFont="true" applyBorder="true" applyAlignment="true" applyProtection="false">
      <alignment horizontal="center" vertical="center" textRotation="0" wrapText="true" indent="0" shrinkToFit="false"/>
      <protection locked="true" hidden="false"/>
    </xf>
    <xf numFmtId="164" fontId="9" fillId="10" borderId="21" xfId="0" applyFont="true" applyBorder="true" applyAlignment="true" applyProtection="false">
      <alignment horizontal="left" vertical="center" textRotation="0" wrapText="true" indent="0" shrinkToFit="false"/>
      <protection locked="true" hidden="false"/>
    </xf>
    <xf numFmtId="172" fontId="4" fillId="7" borderId="30" xfId="0" applyFont="true" applyBorder="true" applyAlignment="true" applyProtection="false">
      <alignment horizontal="center" vertical="center" textRotation="0" wrapText="true" indent="0" shrinkToFit="false"/>
      <protection locked="true" hidden="false"/>
    </xf>
    <xf numFmtId="167" fontId="4" fillId="4" borderId="2" xfId="0" applyFont="true" applyBorder="true" applyAlignment="true" applyProtection="false">
      <alignment horizontal="center" vertical="center" textRotation="0" wrapText="true" indent="0" shrinkToFit="false"/>
      <protection locked="true" hidden="false"/>
    </xf>
    <xf numFmtId="167" fontId="5" fillId="0" borderId="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39" fillId="12" borderId="2" xfId="0" applyFont="true" applyBorder="true" applyAlignment="true" applyProtection="false">
      <alignment horizontal="center" vertical="center" textRotation="0" wrapText="true" indent="0" shrinkToFit="false"/>
      <protection locked="true" hidden="false"/>
    </xf>
    <xf numFmtId="164" fontId="5" fillId="12" borderId="5" xfId="0" applyFont="true" applyBorder="true" applyAlignment="true" applyProtection="false">
      <alignment horizontal="center" vertical="center" textRotation="0" wrapText="true" indent="0" shrinkToFit="false"/>
      <protection locked="true" hidden="false"/>
    </xf>
    <xf numFmtId="164" fontId="5" fillId="12" borderId="38" xfId="0" applyFont="true" applyBorder="true" applyAlignment="true" applyProtection="false">
      <alignment horizontal="center" vertical="center" textRotation="0" wrapText="true" indent="0" shrinkToFit="false"/>
      <protection locked="true" hidden="false"/>
    </xf>
    <xf numFmtId="164" fontId="5" fillId="12" borderId="12" xfId="0" applyFont="true" applyBorder="true" applyAlignment="true" applyProtection="false">
      <alignment horizontal="center" vertical="center" textRotation="0" wrapText="true" indent="0" shrinkToFit="false"/>
      <protection locked="true" hidden="false"/>
    </xf>
    <xf numFmtId="164" fontId="4" fillId="1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7" fontId="5" fillId="7" borderId="3" xfId="17" applyFont="true" applyBorder="true" applyAlignment="true" applyProtection="true">
      <alignment horizontal="center" vertical="center" textRotation="0" wrapText="true" indent="0" shrinkToFit="false"/>
      <protection locked="false" hidden="false"/>
    </xf>
    <xf numFmtId="167" fontId="4" fillId="1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justify" vertical="bottom" textRotation="0" wrapText="false" indent="0" shrinkToFit="false"/>
      <protection locked="true" hidden="false"/>
    </xf>
    <xf numFmtId="164" fontId="4" fillId="10" borderId="0" xfId="0" applyFont="true" applyBorder="true" applyAlignment="true" applyProtection="false">
      <alignment horizontal="center" vertical="center" textRotation="0" wrapText="true" indent="0" shrinkToFit="false"/>
      <protection locked="true" hidden="false"/>
    </xf>
    <xf numFmtId="164" fontId="4" fillId="10" borderId="0" xfId="0" applyFont="true" applyBorder="true" applyAlignment="true" applyProtection="false">
      <alignment horizontal="justify" vertical="center" textRotation="0" wrapText="true" indent="0" shrinkToFit="false"/>
      <protection locked="true" hidden="false"/>
    </xf>
    <xf numFmtId="164" fontId="10" fillId="10" borderId="0" xfId="0" applyFont="true" applyBorder="true" applyAlignment="true" applyProtection="false">
      <alignment horizontal="justify" vertical="center" textRotation="0" wrapText="true" indent="0" shrinkToFit="false"/>
      <protection locked="true" hidden="false"/>
    </xf>
    <xf numFmtId="165" fontId="42" fillId="10" borderId="3" xfId="0" applyFont="true" applyBorder="true" applyAlignment="true" applyProtection="false">
      <alignment horizontal="center" vertical="center" textRotation="0" wrapText="true" indent="0" shrinkToFit="false"/>
      <protection locked="true" hidden="false"/>
    </xf>
    <xf numFmtId="165" fontId="5" fillId="12" borderId="3" xfId="0" applyFont="true" applyBorder="true" applyAlignment="true" applyProtection="false">
      <alignment horizontal="center" vertical="center" textRotation="0" wrapText="true" indent="0" shrinkToFit="false"/>
      <protection locked="true" hidden="false"/>
    </xf>
    <xf numFmtId="164" fontId="44" fillId="1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A9A"/>
      <rgbColor rgb="FFC00000"/>
      <rgbColor rgb="FF008000"/>
      <rgbColor rgb="FF000080"/>
      <rgbColor rgb="FF808000"/>
      <rgbColor rgb="FF800080"/>
      <rgbColor rgb="FF008080"/>
      <rgbColor rgb="FFBFBFBF"/>
      <rgbColor rgb="FF5E8AC7"/>
      <rgbColor rgb="FF9999FF"/>
      <rgbColor rgb="FFCE181E"/>
      <rgbColor rgb="FFFFFFCC"/>
      <rgbColor rgb="FFCCFFFF"/>
      <rgbColor rgb="FF660066"/>
      <rgbColor rgb="FFFFA07A"/>
      <rgbColor rgb="FF0066CC"/>
      <rgbColor rgb="FFDDDDDD"/>
      <rgbColor rgb="FF000080"/>
      <rgbColor rgb="FFFF00FF"/>
      <rgbColor rgb="FFFFFF00"/>
      <rgbColor rgb="FF00FFFF"/>
      <rgbColor rgb="FF800080"/>
      <rgbColor rgb="FF800000"/>
      <rgbColor rgb="FF008080"/>
      <rgbColor rgb="FF0000FF"/>
      <rgbColor rgb="FF00BFFF"/>
      <rgbColor rgb="FFCCFFFF"/>
      <rgbColor rgb="FFCCFFCC"/>
      <rgbColor rgb="FFFFFF99"/>
      <rgbColor rgb="FFADC5E7"/>
      <rgbColor rgb="FFFF99CC"/>
      <rgbColor rgb="FFCC99FF"/>
      <rgbColor rgb="FFFAC090"/>
      <rgbColor rgb="FF3366FF"/>
      <rgbColor rgb="FF33CCCC"/>
      <rgbColor rgb="FF99CC00"/>
      <rgbColor rgb="FFF5CD53"/>
      <rgbColor rgb="FFFF9900"/>
      <rgbColor rgb="FFFF3333"/>
      <rgbColor rgb="FF666699"/>
      <rgbColor rgb="FF969696"/>
      <rgbColor rgb="FF003366"/>
      <rgbColor rgb="FF339966"/>
      <rgbColor rgb="FF003300"/>
      <rgbColor rgb="FF333300"/>
      <rgbColor rgb="FFC9211E"/>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wmf"/>
</Relationships>
</file>

<file path=xl/drawings/_rels/drawing2.xml.rels><?xml version="1.0" encoding="UTF-8"?>
<Relationships xmlns="http://schemas.openxmlformats.org/package/2006/relationships"><Relationship Id="rId1" Type="http://schemas.openxmlformats.org/officeDocument/2006/relationships/image" Target="../media/image3.wmf"/>
</Relationships>
</file>

<file path=xl/drawings/_rels/drawing3.xml.rels><?xml version="1.0" encoding="UTF-8"?>
<Relationships xmlns="http://schemas.openxmlformats.org/package/2006/relationships"><Relationship Id="rId1" Type="http://schemas.openxmlformats.org/officeDocument/2006/relationships/image" Target="../media/image4.wmf"/>
</Relationships>
</file>

<file path=xl/drawings/_rels/drawing4.xml.rels><?xml version="1.0" encoding="UTF-8"?>
<Relationships xmlns="http://schemas.openxmlformats.org/package/2006/relationships"><Relationship Id="rId1" Type="http://schemas.openxmlformats.org/officeDocument/2006/relationships/image" Target="../media/image5.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1458720</xdr:colOff>
      <xdr:row>12</xdr:row>
      <xdr:rowOff>70200</xdr:rowOff>
    </xdr:from>
    <xdr:to>
      <xdr:col>5</xdr:col>
      <xdr:colOff>255960</xdr:colOff>
      <xdr:row>20</xdr:row>
      <xdr:rowOff>27000</xdr:rowOff>
    </xdr:to>
    <xdr:sp>
      <xdr:nvSpPr>
        <xdr:cNvPr id="0" name="CustomShape 1"/>
        <xdr:cNvSpPr/>
      </xdr:nvSpPr>
      <xdr:spPr>
        <a:xfrm>
          <a:off x="2575440" y="4226040"/>
          <a:ext cx="3842280" cy="1480680"/>
        </a:xfrm>
        <a:prstGeom prst="rect">
          <a:avLst/>
        </a:prstGeom>
        <a:solidFill>
          <a:srgbClr val="729fcf"/>
        </a:solidFill>
        <a:ln w="0">
          <a:noFill/>
        </a:ln>
      </xdr:spPr>
      <xdr:style>
        <a:lnRef idx="0"/>
        <a:fillRef idx="0"/>
        <a:effectRef idx="0"/>
        <a:fontRef idx="minor"/>
      </xdr:style>
      <xdr:txBody>
        <a:bodyPr lIns="90000" rIns="90000" tIns="45000" bIns="45000" anchor="ctr">
          <a:noAutofit/>
        </a:bodyPr>
        <a:p>
          <a:pPr algn="ctr">
            <a:lnSpc>
              <a:spcPct val="100000"/>
            </a:lnSpc>
          </a:pPr>
          <a:r>
            <a:rPr b="1" lang="pt-BR" sz="2500" spc="-1" strike="noStrike">
              <a:solidFill>
                <a:srgbClr val="000000"/>
              </a:solidFill>
              <a:latin typeface="Calibri"/>
            </a:rPr>
            <a:t>ESSA PLANILHA SERÁ PREENCHIDA AUTOMATICAMENTE</a:t>
          </a:r>
          <a:endParaRPr b="0" lang="pt-BR" sz="2500" spc="-1" strike="noStrike">
            <a:latin typeface="Times New Roman"/>
          </a:endParaRPr>
        </a:p>
      </xdr:txBody>
    </xdr:sp>
    <xdr:clientData/>
  </xdr:twoCellAnchor>
  <xdr:twoCellAnchor editAs="oneCell">
    <xdr:from>
      <xdr:col>2</xdr:col>
      <xdr:colOff>2157840</xdr:colOff>
      <xdr:row>0</xdr:row>
      <xdr:rowOff>9360</xdr:rowOff>
    </xdr:from>
    <xdr:to>
      <xdr:col>5</xdr:col>
      <xdr:colOff>593280</xdr:colOff>
      <xdr:row>0</xdr:row>
      <xdr:rowOff>1308960</xdr:rowOff>
    </xdr:to>
    <xdr:pic>
      <xdr:nvPicPr>
        <xdr:cNvPr id="1" name="Figura 1" descr=""/>
        <xdr:cNvPicPr/>
      </xdr:nvPicPr>
      <xdr:blipFill>
        <a:blip r:embed="rId1"/>
        <a:stretch/>
      </xdr:blipFill>
      <xdr:spPr>
        <a:xfrm>
          <a:off x="3274560" y="9360"/>
          <a:ext cx="3480480" cy="12996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2160</xdr:colOff>
      <xdr:row>66</xdr:row>
      <xdr:rowOff>30600</xdr:rowOff>
    </xdr:from>
    <xdr:to>
      <xdr:col>6</xdr:col>
      <xdr:colOff>197280</xdr:colOff>
      <xdr:row>68</xdr:row>
      <xdr:rowOff>302400</xdr:rowOff>
    </xdr:to>
    <xdr:sp>
      <xdr:nvSpPr>
        <xdr:cNvPr id="2" name="CustomShape 1"/>
        <xdr:cNvSpPr/>
      </xdr:nvSpPr>
      <xdr:spPr>
        <a:xfrm>
          <a:off x="7880400" y="16650360"/>
          <a:ext cx="1719000" cy="786600"/>
        </a:xfrm>
        <a:prstGeom prst="rect">
          <a:avLst/>
        </a:prstGeom>
        <a:noFill/>
        <a:ln w="0">
          <a:noFill/>
        </a:ln>
      </xdr:spPr>
      <xdr:style>
        <a:lnRef idx="0"/>
        <a:fillRef idx="0"/>
        <a:effectRef idx="0"/>
        <a:fontRef idx="minor"/>
      </xdr:style>
      <xdr:txBody>
        <a:bodyPr lIns="90000" rIns="90000" tIns="45000" bIns="45000" anchor="ctr">
          <a:noAutofit/>
        </a:bodyPr>
        <a:p>
          <a:pPr algn="ctr">
            <a:lnSpc>
              <a:spcPct val="100000"/>
            </a:lnSpc>
          </a:pPr>
          <a:r>
            <a:rPr b="1" lang="pt-BR" sz="1500" spc="-1" strike="noStrike">
              <a:solidFill>
                <a:srgbClr val="c9211e"/>
              </a:solidFill>
              <a:latin typeface="Calibri"/>
            </a:rPr>
            <a:t>Inserir aqui o valor do SAT respectivo da empresa</a:t>
          </a:r>
          <a:endParaRPr b="0" lang="pt-BR" sz="1500" spc="-1" strike="noStrike">
            <a:latin typeface="Times New Roman"/>
          </a:endParaRPr>
        </a:p>
      </xdr:txBody>
    </xdr:sp>
    <xdr:clientData/>
  </xdr:twoCellAnchor>
  <xdr:twoCellAnchor editAs="oneCell">
    <xdr:from>
      <xdr:col>4</xdr:col>
      <xdr:colOff>133200</xdr:colOff>
      <xdr:row>217</xdr:row>
      <xdr:rowOff>34920</xdr:rowOff>
    </xdr:from>
    <xdr:to>
      <xdr:col>6</xdr:col>
      <xdr:colOff>145440</xdr:colOff>
      <xdr:row>220</xdr:row>
      <xdr:rowOff>236880</xdr:rowOff>
    </xdr:to>
    <xdr:sp>
      <xdr:nvSpPr>
        <xdr:cNvPr id="3" name="CustomShape 1"/>
        <xdr:cNvSpPr/>
      </xdr:nvSpPr>
      <xdr:spPr>
        <a:xfrm>
          <a:off x="8011440" y="55713600"/>
          <a:ext cx="1536120" cy="742680"/>
        </a:xfrm>
        <a:prstGeom prst="rect">
          <a:avLst/>
        </a:prstGeom>
        <a:noFill/>
        <a:ln w="0">
          <a:solidFill>
            <a:srgbClr val="ff0000"/>
          </a:solidFill>
        </a:ln>
      </xdr:spPr>
      <xdr:style>
        <a:lnRef idx="0"/>
        <a:fillRef idx="0"/>
        <a:effectRef idx="0"/>
        <a:fontRef idx="minor"/>
      </xdr:style>
      <xdr:txBody>
        <a:bodyPr lIns="90000" rIns="90000" tIns="45000" bIns="45000" anchor="ctr">
          <a:noAutofit/>
        </a:bodyPr>
        <a:p>
          <a:pPr algn="ctr">
            <a:lnSpc>
              <a:spcPct val="100000"/>
            </a:lnSpc>
          </a:pPr>
          <a:r>
            <a:rPr b="1" lang="pt-BR" sz="1200" spc="-1" strike="noStrike">
              <a:solidFill>
                <a:srgbClr val="c9211e"/>
              </a:solidFill>
              <a:latin typeface="Calibri"/>
            </a:rPr>
            <a:t>Esse valor será preenchido com os resultados das planilhas específicas</a:t>
          </a:r>
          <a:endParaRPr b="0" lang="pt-BR" sz="1200" spc="-1" strike="noStrike">
            <a:latin typeface="Times New Roman"/>
          </a:endParaRPr>
        </a:p>
      </xdr:txBody>
    </xdr:sp>
    <xdr:clientData/>
  </xdr:twoCellAnchor>
  <xdr:twoCellAnchor editAs="oneCell">
    <xdr:from>
      <xdr:col>2</xdr:col>
      <xdr:colOff>1605960</xdr:colOff>
      <xdr:row>217</xdr:row>
      <xdr:rowOff>174960</xdr:rowOff>
    </xdr:from>
    <xdr:to>
      <xdr:col>4</xdr:col>
      <xdr:colOff>34560</xdr:colOff>
      <xdr:row>219</xdr:row>
      <xdr:rowOff>164160</xdr:rowOff>
    </xdr:to>
    <xdr:sp>
      <xdr:nvSpPr>
        <xdr:cNvPr id="4" name="CustomShape 1"/>
        <xdr:cNvSpPr/>
      </xdr:nvSpPr>
      <xdr:spPr>
        <a:xfrm>
          <a:off x="6396840" y="55853640"/>
          <a:ext cx="1515960" cy="354960"/>
        </a:xfrm>
        <a:prstGeom prst="rect">
          <a:avLst/>
        </a:prstGeom>
        <a:noFill/>
        <a:ln w="38160">
          <a:solidFill>
            <a:srgbClr val="ff0000"/>
          </a:solidFill>
          <a:round/>
        </a:ln>
      </xdr:spPr>
      <xdr:style>
        <a:lnRef idx="0"/>
        <a:fillRef idx="0"/>
        <a:effectRef idx="0"/>
        <a:fontRef idx="minor"/>
      </xdr:style>
    </xdr:sp>
    <xdr:clientData/>
  </xdr:twoCellAnchor>
  <xdr:twoCellAnchor editAs="oneCell">
    <xdr:from>
      <xdr:col>1</xdr:col>
      <xdr:colOff>1325880</xdr:colOff>
      <xdr:row>0</xdr:row>
      <xdr:rowOff>38880</xdr:rowOff>
    </xdr:from>
    <xdr:to>
      <xdr:col>2</xdr:col>
      <xdr:colOff>1330560</xdr:colOff>
      <xdr:row>1</xdr:row>
      <xdr:rowOff>1348560</xdr:rowOff>
    </xdr:to>
    <xdr:pic>
      <xdr:nvPicPr>
        <xdr:cNvPr id="5" name="Figura 2" descr=""/>
        <xdr:cNvPicPr/>
      </xdr:nvPicPr>
      <xdr:blipFill>
        <a:blip r:embed="rId1"/>
        <a:stretch/>
      </xdr:blipFill>
      <xdr:spPr>
        <a:xfrm>
          <a:off x="2144880" y="38880"/>
          <a:ext cx="3976560" cy="1484640"/>
        </a:xfrm>
        <a:prstGeom prst="rect">
          <a:avLst/>
        </a:prstGeom>
        <a:ln w="0">
          <a:noFill/>
        </a:ln>
      </xdr:spPr>
    </xdr:pic>
    <xdr:clientData/>
  </xdr:twoCellAnchor>
  <xdr:twoCellAnchor editAs="oneCell">
    <xdr:from>
      <xdr:col>2</xdr:col>
      <xdr:colOff>1605960</xdr:colOff>
      <xdr:row>217</xdr:row>
      <xdr:rowOff>174960</xdr:rowOff>
    </xdr:from>
    <xdr:to>
      <xdr:col>4</xdr:col>
      <xdr:colOff>34560</xdr:colOff>
      <xdr:row>219</xdr:row>
      <xdr:rowOff>164160</xdr:rowOff>
    </xdr:to>
    <xdr:sp>
      <xdr:nvSpPr>
        <xdr:cNvPr id="6" name="CustomShape 1"/>
        <xdr:cNvSpPr/>
      </xdr:nvSpPr>
      <xdr:spPr>
        <a:xfrm>
          <a:off x="6396840" y="55853640"/>
          <a:ext cx="1515960" cy="354960"/>
        </a:xfrm>
        <a:prstGeom prst="rect">
          <a:avLst/>
        </a:prstGeom>
        <a:noFill/>
        <a:ln w="38160">
          <a:solidFill>
            <a:srgbClr val="ff0000"/>
          </a:solidFill>
          <a:roun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86040</xdr:colOff>
      <xdr:row>66</xdr:row>
      <xdr:rowOff>83520</xdr:rowOff>
    </xdr:from>
    <xdr:to>
      <xdr:col>6</xdr:col>
      <xdr:colOff>281160</xdr:colOff>
      <xdr:row>68</xdr:row>
      <xdr:rowOff>351720</xdr:rowOff>
    </xdr:to>
    <xdr:sp>
      <xdr:nvSpPr>
        <xdr:cNvPr id="7" name="CustomShape 1"/>
        <xdr:cNvSpPr/>
      </xdr:nvSpPr>
      <xdr:spPr>
        <a:xfrm>
          <a:off x="7859520" y="15605280"/>
          <a:ext cx="1719000" cy="787680"/>
        </a:xfrm>
        <a:prstGeom prst="rect">
          <a:avLst/>
        </a:prstGeom>
        <a:noFill/>
        <a:ln w="0">
          <a:noFill/>
        </a:ln>
      </xdr:spPr>
      <xdr:style>
        <a:lnRef idx="0"/>
        <a:fillRef idx="0"/>
        <a:effectRef idx="0"/>
        <a:fontRef idx="minor"/>
      </xdr:style>
      <xdr:txBody>
        <a:bodyPr lIns="90000" rIns="90000" tIns="45000" bIns="45000" anchor="ctr">
          <a:noAutofit/>
        </a:bodyPr>
        <a:p>
          <a:pPr algn="ctr">
            <a:lnSpc>
              <a:spcPct val="100000"/>
            </a:lnSpc>
          </a:pPr>
          <a:r>
            <a:rPr b="1" lang="pt-BR" sz="1500" spc="-1" strike="noStrike">
              <a:solidFill>
                <a:srgbClr val="c9211e"/>
              </a:solidFill>
              <a:latin typeface="Calibri"/>
            </a:rPr>
            <a:t>Inserir aqui o valor do SAT respectivo da empresa</a:t>
          </a:r>
          <a:endParaRPr b="0" lang="pt-BR" sz="1500" spc="-1" strike="noStrike">
            <a:latin typeface="Times New Roman"/>
          </a:endParaRPr>
        </a:p>
      </xdr:txBody>
    </xdr:sp>
    <xdr:clientData/>
  </xdr:twoCellAnchor>
  <xdr:twoCellAnchor editAs="oneCell">
    <xdr:from>
      <xdr:col>4</xdr:col>
      <xdr:colOff>219960</xdr:colOff>
      <xdr:row>212</xdr:row>
      <xdr:rowOff>56160</xdr:rowOff>
    </xdr:from>
    <xdr:to>
      <xdr:col>6</xdr:col>
      <xdr:colOff>159480</xdr:colOff>
      <xdr:row>216</xdr:row>
      <xdr:rowOff>86760</xdr:rowOff>
    </xdr:to>
    <xdr:sp>
      <xdr:nvSpPr>
        <xdr:cNvPr id="8" name="CustomShape 1"/>
        <xdr:cNvSpPr/>
      </xdr:nvSpPr>
      <xdr:spPr>
        <a:xfrm>
          <a:off x="7993440" y="53278560"/>
          <a:ext cx="1463400" cy="747000"/>
        </a:xfrm>
        <a:prstGeom prst="rect">
          <a:avLst/>
        </a:prstGeom>
        <a:noFill/>
        <a:ln w="0">
          <a:solidFill>
            <a:srgbClr val="ff0000"/>
          </a:solidFill>
        </a:ln>
      </xdr:spPr>
      <xdr:style>
        <a:lnRef idx="0"/>
        <a:fillRef idx="0"/>
        <a:effectRef idx="0"/>
        <a:fontRef idx="minor"/>
      </xdr:style>
      <xdr:txBody>
        <a:bodyPr lIns="90000" rIns="90000" tIns="45000" bIns="45000" anchor="ctr">
          <a:noAutofit/>
        </a:bodyPr>
        <a:p>
          <a:pPr algn="ctr">
            <a:lnSpc>
              <a:spcPct val="100000"/>
            </a:lnSpc>
          </a:pPr>
          <a:r>
            <a:rPr b="1" lang="pt-BR" sz="1200" spc="-1" strike="noStrike">
              <a:solidFill>
                <a:srgbClr val="c9211e"/>
              </a:solidFill>
              <a:latin typeface="Calibri"/>
            </a:rPr>
            <a:t>Esses valores serão preenchidos com os resultados das planilhas específicas</a:t>
          </a:r>
          <a:endParaRPr b="0" lang="pt-BR" sz="1200" spc="-1" strike="noStrike">
            <a:latin typeface="Times New Roman"/>
          </a:endParaRPr>
        </a:p>
      </xdr:txBody>
    </xdr:sp>
    <xdr:clientData/>
  </xdr:twoCellAnchor>
  <xdr:twoCellAnchor editAs="oneCell">
    <xdr:from>
      <xdr:col>3</xdr:col>
      <xdr:colOff>9000</xdr:colOff>
      <xdr:row>213</xdr:row>
      <xdr:rowOff>183960</xdr:rowOff>
    </xdr:from>
    <xdr:to>
      <xdr:col>4</xdr:col>
      <xdr:colOff>111960</xdr:colOff>
      <xdr:row>215</xdr:row>
      <xdr:rowOff>158760</xdr:rowOff>
    </xdr:to>
    <xdr:sp>
      <xdr:nvSpPr>
        <xdr:cNvPr id="9" name="CustomShape 1"/>
        <xdr:cNvSpPr/>
      </xdr:nvSpPr>
      <xdr:spPr>
        <a:xfrm>
          <a:off x="6391080" y="53581680"/>
          <a:ext cx="1494360" cy="340560"/>
        </a:xfrm>
        <a:prstGeom prst="rect">
          <a:avLst/>
        </a:prstGeom>
        <a:noFill/>
        <a:ln w="38160">
          <a:solidFill>
            <a:srgbClr val="ff0000"/>
          </a:solidFill>
          <a:round/>
        </a:ln>
      </xdr:spPr>
      <xdr:style>
        <a:lnRef idx="0"/>
        <a:fillRef idx="0"/>
        <a:effectRef idx="0"/>
        <a:fontRef idx="minor"/>
      </xdr:style>
    </xdr:sp>
    <xdr:clientData/>
  </xdr:twoCellAnchor>
  <xdr:twoCellAnchor editAs="oneCell">
    <xdr:from>
      <xdr:col>1</xdr:col>
      <xdr:colOff>959400</xdr:colOff>
      <xdr:row>0</xdr:row>
      <xdr:rowOff>0</xdr:rowOff>
    </xdr:from>
    <xdr:to>
      <xdr:col>2</xdr:col>
      <xdr:colOff>964080</xdr:colOff>
      <xdr:row>2</xdr:row>
      <xdr:rowOff>30960</xdr:rowOff>
    </xdr:to>
    <xdr:pic>
      <xdr:nvPicPr>
        <xdr:cNvPr id="10" name="Figura 3" descr=""/>
        <xdr:cNvPicPr/>
      </xdr:nvPicPr>
      <xdr:blipFill>
        <a:blip r:embed="rId1"/>
        <a:stretch/>
      </xdr:blipFill>
      <xdr:spPr>
        <a:xfrm>
          <a:off x="1673640" y="0"/>
          <a:ext cx="3976560" cy="14850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5</xdr:col>
      <xdr:colOff>48600</xdr:colOff>
      <xdr:row>21</xdr:row>
      <xdr:rowOff>63000</xdr:rowOff>
    </xdr:to>
    <xdr:sp>
      <xdr:nvSpPr>
        <xdr:cNvPr id="11"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2"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3"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4"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5"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6"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7"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8"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19"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20"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21"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22"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23"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24"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5</xdr:col>
      <xdr:colOff>48600</xdr:colOff>
      <xdr:row>21</xdr:row>
      <xdr:rowOff>63000</xdr:rowOff>
    </xdr:to>
    <xdr:sp>
      <xdr:nvSpPr>
        <xdr:cNvPr id="25" name="CustomShape 1" hidden="1"/>
        <xdr:cNvSpPr/>
      </xdr:nvSpPr>
      <xdr:spPr>
        <a:xfrm>
          <a:off x="0" y="0"/>
          <a:ext cx="7079040" cy="628632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7</xdr:col>
      <xdr:colOff>384840</xdr:colOff>
      <xdr:row>3</xdr:row>
      <xdr:rowOff>116640</xdr:rowOff>
    </xdr:from>
    <xdr:to>
      <xdr:col>13</xdr:col>
      <xdr:colOff>80640</xdr:colOff>
      <xdr:row>5</xdr:row>
      <xdr:rowOff>199080</xdr:rowOff>
    </xdr:to>
    <xdr:sp>
      <xdr:nvSpPr>
        <xdr:cNvPr id="26" name="CustomShape 1"/>
        <xdr:cNvSpPr/>
      </xdr:nvSpPr>
      <xdr:spPr>
        <a:xfrm>
          <a:off x="9101160" y="1757160"/>
          <a:ext cx="2496240" cy="790560"/>
        </a:xfrm>
        <a:prstGeom prst="rect">
          <a:avLst/>
        </a:prstGeom>
        <a:noFill/>
        <a:ln w="0">
          <a:noFill/>
        </a:ln>
      </xdr:spPr>
      <xdr:style>
        <a:lnRef idx="0"/>
        <a:fillRef idx="0"/>
        <a:effectRef idx="0"/>
        <a:fontRef idx="minor"/>
      </xdr:style>
      <xdr:txBody>
        <a:bodyPr lIns="90000" rIns="90000" tIns="45000" bIns="45000" anchor="ctr">
          <a:noAutofit/>
        </a:bodyPr>
        <a:p>
          <a:pPr algn="ctr">
            <a:lnSpc>
              <a:spcPct val="100000"/>
            </a:lnSpc>
          </a:pPr>
          <a:r>
            <a:rPr b="1" lang="pt-BR" sz="1200" spc="-1" strike="noStrike">
              <a:solidFill>
                <a:srgbClr val="c9211e"/>
              </a:solidFill>
              <a:latin typeface="Calibri"/>
            </a:rPr>
            <a:t>Inserir aqui os valores unitários para cada um dos itens</a:t>
          </a:r>
          <a:endParaRPr b="0" lang="pt-BR" sz="1200" spc="-1" strike="noStrike">
            <a:latin typeface="Times New Roman"/>
          </a:endParaRPr>
        </a:p>
        <a:p>
          <a:pPr algn="ctr">
            <a:lnSpc>
              <a:spcPct val="100000"/>
            </a:lnSpc>
          </a:pPr>
          <a:r>
            <a:rPr b="1" lang="pt-BR" sz="1200" spc="-1" strike="noStrike">
              <a:solidFill>
                <a:srgbClr val="c9211e"/>
              </a:solidFill>
              <a:latin typeface="Calibri"/>
            </a:rPr>
            <a:t>Todos as demais células serão calculadas automaticamente</a:t>
          </a:r>
          <a:endParaRPr b="0" lang="pt-BR" sz="1200" spc="-1" strike="noStrike">
            <a:latin typeface="Times New Roman"/>
          </a:endParaRPr>
        </a:p>
      </xdr:txBody>
    </xdr:sp>
    <xdr:clientData/>
  </xdr:twoCellAnchor>
  <xdr:twoCellAnchor editAs="oneCell">
    <xdr:from>
      <xdr:col>4</xdr:col>
      <xdr:colOff>97920</xdr:colOff>
      <xdr:row>4</xdr:row>
      <xdr:rowOff>488880</xdr:rowOff>
    </xdr:from>
    <xdr:to>
      <xdr:col>4</xdr:col>
      <xdr:colOff>1207800</xdr:colOff>
      <xdr:row>6</xdr:row>
      <xdr:rowOff>165240</xdr:rowOff>
    </xdr:to>
    <xdr:sp>
      <xdr:nvSpPr>
        <xdr:cNvPr id="27" name="CustomShape 2"/>
        <xdr:cNvSpPr/>
      </xdr:nvSpPr>
      <xdr:spPr>
        <a:xfrm>
          <a:off x="5814000" y="2329560"/>
          <a:ext cx="1109880" cy="1183320"/>
        </a:xfrm>
        <a:prstGeom prst="rect">
          <a:avLst/>
        </a:prstGeom>
        <a:noFill/>
        <a:ln w="38160">
          <a:solidFill>
            <a:srgbClr val="ff0000"/>
          </a:solidFill>
          <a:round/>
        </a:ln>
      </xdr:spPr>
      <xdr:style>
        <a:lnRef idx="0"/>
        <a:fillRef idx="0"/>
        <a:effectRef idx="0"/>
        <a:fontRef idx="minor"/>
      </xdr:style>
    </xdr:sp>
    <xdr:clientData/>
  </xdr:twoCellAnchor>
  <xdr:twoCellAnchor editAs="oneCell">
    <xdr:from>
      <xdr:col>1</xdr:col>
      <xdr:colOff>2420640</xdr:colOff>
      <xdr:row>0</xdr:row>
      <xdr:rowOff>113760</xdr:rowOff>
    </xdr:from>
    <xdr:to>
      <xdr:col>4</xdr:col>
      <xdr:colOff>599400</xdr:colOff>
      <xdr:row>1</xdr:row>
      <xdr:rowOff>1193400</xdr:rowOff>
    </xdr:to>
    <xdr:pic>
      <xdr:nvPicPr>
        <xdr:cNvPr id="28" name="Figura 5" descr=""/>
        <xdr:cNvPicPr/>
      </xdr:nvPicPr>
      <xdr:blipFill>
        <a:blip r:embed="rId1"/>
        <a:stretch/>
      </xdr:blipFill>
      <xdr:spPr>
        <a:xfrm>
          <a:off x="2991960" y="113760"/>
          <a:ext cx="3323520" cy="12420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48576"/>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J17" activeCellId="0" sqref="J17"/>
    </sheetView>
  </sheetViews>
  <sheetFormatPr defaultColWidth="8.5625" defaultRowHeight="15" zeroHeight="false" outlineLevelRow="0" outlineLevelCol="0"/>
  <cols>
    <col collapsed="false" customWidth="true" hidden="false" outlineLevel="0" max="1" min="1" style="1" width="5.42"/>
    <col collapsed="false" customWidth="true" hidden="false" outlineLevel="0" max="2" min="2" style="1" width="10.41"/>
    <col collapsed="false" customWidth="true" hidden="false" outlineLevel="0" max="3" min="3" style="2" width="44.46"/>
    <col collapsed="false" customWidth="true" hidden="false" outlineLevel="0" max="4" min="4" style="2" width="10.11"/>
    <col collapsed="false" customWidth="true" hidden="false" outlineLevel="0" max="5" min="5" style="2" width="16.94"/>
    <col collapsed="false" customWidth="true" hidden="false" outlineLevel="0" max="6" min="6" style="2" width="17.64"/>
    <col collapsed="false" customWidth="true" hidden="false" outlineLevel="0" max="7" min="7" style="2" width="14.72"/>
    <col collapsed="false" customWidth="true" hidden="false" outlineLevel="0" max="8" min="8" style="2" width="16.67"/>
    <col collapsed="false" customWidth="true" hidden="false" outlineLevel="0" max="9" min="9" style="2" width="11.52"/>
    <col collapsed="false" customWidth="false" hidden="false" outlineLevel="0" max="1023" min="10" style="2" width="8.55"/>
    <col collapsed="false" customWidth="true" hidden="false" outlineLevel="0" max="1024" min="1024" style="0" width="11.52"/>
  </cols>
  <sheetData>
    <row r="1" customFormat="false" ht="111.15" hidden="false" customHeight="true" outlineLevel="0" collapsed="false">
      <c r="A1" s="3"/>
      <c r="B1" s="3"/>
      <c r="C1" s="3"/>
      <c r="D1" s="3"/>
      <c r="E1" s="3"/>
      <c r="F1" s="3"/>
      <c r="G1" s="3"/>
      <c r="H1" s="3"/>
    </row>
    <row r="2" customFormat="false" ht="25.5" hidden="false" customHeight="true" outlineLevel="0" collapsed="false">
      <c r="A2" s="4" t="s">
        <v>0</v>
      </c>
      <c r="B2" s="4"/>
      <c r="C2" s="4"/>
      <c r="D2" s="4"/>
      <c r="E2" s="4"/>
      <c r="F2" s="4"/>
      <c r="G2" s="4"/>
      <c r="H2" s="4"/>
    </row>
    <row r="3" customFormat="false" ht="55.6" hidden="false" customHeight="true" outlineLevel="0" collapsed="false">
      <c r="A3" s="5" t="s">
        <v>1</v>
      </c>
      <c r="B3" s="5" t="s">
        <v>2</v>
      </c>
      <c r="C3" s="6" t="s">
        <v>3</v>
      </c>
      <c r="D3" s="5" t="s">
        <v>4</v>
      </c>
      <c r="E3" s="6" t="s">
        <v>5</v>
      </c>
      <c r="F3" s="6" t="s">
        <v>6</v>
      </c>
      <c r="G3" s="6" t="s">
        <v>7</v>
      </c>
      <c r="H3" s="6" t="s">
        <v>8</v>
      </c>
    </row>
    <row r="4" customFormat="false" ht="15" hidden="false" customHeight="false" outlineLevel="0" collapsed="false">
      <c r="A4" s="7" t="n">
        <v>1</v>
      </c>
      <c r="B4" s="8" t="s">
        <v>9</v>
      </c>
      <c r="C4" s="9" t="s">
        <v>10</v>
      </c>
      <c r="D4" s="10" t="s">
        <v>11</v>
      </c>
      <c r="E4" s="11" t="n">
        <v>5</v>
      </c>
      <c r="F4" s="12" t="e">
        <f aca="false">ROUND('TILS 30 H'!D275,2)</f>
        <v>#REF!</v>
      </c>
      <c r="G4" s="12" t="e">
        <f aca="false">F4*E4</f>
        <v>#REF!</v>
      </c>
      <c r="H4" s="13" t="e">
        <f aca="false">G4*15</f>
        <v>#REF!</v>
      </c>
      <c r="I4" s="14"/>
    </row>
    <row r="5" customFormat="false" ht="15" hidden="false" customHeight="false" outlineLevel="0" collapsed="false">
      <c r="A5" s="7" t="n">
        <v>2</v>
      </c>
      <c r="B5" s="8" t="s">
        <v>12</v>
      </c>
      <c r="C5" s="9" t="s">
        <v>13</v>
      </c>
      <c r="D5" s="10" t="s">
        <v>11</v>
      </c>
      <c r="E5" s="11" t="n">
        <v>4</v>
      </c>
      <c r="F5" s="12" t="e">
        <f aca="false">ROUND('AUX. EDUCACINAL 30 H'!D271,2)</f>
        <v>#REF!</v>
      </c>
      <c r="G5" s="12" t="e">
        <f aca="false">F5*E5</f>
        <v>#REF!</v>
      </c>
      <c r="H5" s="13" t="e">
        <f aca="false">G5*15</f>
        <v>#REF!</v>
      </c>
      <c r="I5" s="14"/>
    </row>
    <row r="6" customFormat="false" ht="15" hidden="false" customHeight="false" outlineLevel="0" collapsed="false">
      <c r="A6" s="15" t="s">
        <v>14</v>
      </c>
      <c r="B6" s="15"/>
      <c r="C6" s="15"/>
      <c r="D6" s="15"/>
      <c r="E6" s="16" t="n">
        <f aca="false">SUM(E4:E5)</f>
        <v>9</v>
      </c>
      <c r="F6" s="17"/>
      <c r="G6" s="18" t="e">
        <f aca="false">SUM(G4:G5)</f>
        <v>#REF!</v>
      </c>
      <c r="H6" s="19" t="e">
        <f aca="false">SUM(H4:H5)</f>
        <v>#REF!</v>
      </c>
      <c r="I6" s="14"/>
    </row>
    <row r="7" customFormat="false" ht="15" hidden="false" customHeight="false" outlineLevel="0" collapsed="false">
      <c r="A7" s="20"/>
      <c r="B7" s="20"/>
      <c r="C7" s="20"/>
      <c r="D7" s="20"/>
      <c r="E7" s="21"/>
      <c r="F7" s="21"/>
      <c r="G7" s="22"/>
      <c r="H7" s="23"/>
    </row>
    <row r="8" customFormat="false" ht="15" hidden="false" customHeight="false" outlineLevel="0" collapsed="false">
      <c r="A8" s="24"/>
      <c r="B8" s="15" t="s">
        <v>15</v>
      </c>
      <c r="C8" s="15"/>
      <c r="D8" s="15"/>
      <c r="E8" s="15"/>
      <c r="F8" s="15"/>
      <c r="G8" s="15"/>
      <c r="H8" s="25"/>
    </row>
    <row r="9" customFormat="false" ht="15" hidden="false" customHeight="false" outlineLevel="0" collapsed="false">
      <c r="B9" s="26"/>
      <c r="C9" s="27" t="s">
        <v>16</v>
      </c>
      <c r="D9" s="27"/>
      <c r="E9" s="27"/>
      <c r="F9" s="27" t="s">
        <v>17</v>
      </c>
      <c r="G9" s="27"/>
    </row>
    <row r="10" customFormat="false" ht="15" hidden="false" customHeight="false" outlineLevel="0" collapsed="false">
      <c r="B10" s="27" t="s">
        <v>18</v>
      </c>
      <c r="C10" s="27" t="s">
        <v>19</v>
      </c>
      <c r="D10" s="27"/>
      <c r="E10" s="27"/>
      <c r="F10" s="28" t="e">
        <f aca="false">G6</f>
        <v>#REF!</v>
      </c>
      <c r="G10" s="28"/>
    </row>
    <row r="11" customFormat="false" ht="15" hidden="false" customHeight="false" outlineLevel="0" collapsed="false">
      <c r="B11" s="27" t="s">
        <v>20</v>
      </c>
      <c r="C11" s="27" t="s">
        <v>21</v>
      </c>
      <c r="D11" s="27"/>
      <c r="E11" s="27"/>
      <c r="F11" s="29" t="e">
        <f aca="false">F10*15</f>
        <v>#REF!</v>
      </c>
      <c r="G11" s="29"/>
      <c r="H11" s="25"/>
    </row>
    <row r="12" customFormat="false" ht="15" hidden="false" customHeight="false" outlineLevel="0" collapsed="false">
      <c r="H12" s="25"/>
    </row>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0">
    <mergeCell ref="A1:H1"/>
    <mergeCell ref="A2:H2"/>
    <mergeCell ref="A6:D6"/>
    <mergeCell ref="B8:G8"/>
    <mergeCell ref="C9:E9"/>
    <mergeCell ref="F9:G9"/>
    <mergeCell ref="C10:E10"/>
    <mergeCell ref="F10:G10"/>
    <mergeCell ref="C11:E11"/>
    <mergeCell ref="F11:G1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landscape" blackAndWhite="false" draft="false" cellComments="none" horizontalDpi="300" verticalDpi="300" copies="1"/>
  <headerFooter differentFirst="false" differentOddEven="false">
    <oddHeader>&amp;C&amp;"Times New Roman,Normal"&amp;12&amp;A</oddHeader>
    <oddFooter>&amp;C&amp;"Times New Roman,Normal"&amp;12Página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FA9A"/>
    <pageSetUpPr fitToPage="false"/>
  </sheetPr>
  <dimension ref="A1:Z275"/>
  <sheetViews>
    <sheetView showFormulas="false" showGridLines="false" showRowColHeaders="true" showZeros="true" rightToLeft="false" tabSelected="false" showOutlineSymbols="true" defaultGridColor="true" view="normal" topLeftCell="A250" colorId="64" zoomScale="110" zoomScaleNormal="110" zoomScalePageLayoutView="100" workbookViewId="0">
      <selection pane="topLeft" activeCell="C258" activeCellId="0" sqref="C258"/>
    </sheetView>
  </sheetViews>
  <sheetFormatPr defaultColWidth="8.53515625" defaultRowHeight="15" zeroHeight="false" outlineLevelRow="0" outlineLevelCol="0"/>
  <cols>
    <col collapsed="false" customWidth="true" hidden="false" outlineLevel="0" max="1" min="1" style="30" width="11.61"/>
    <col collapsed="false" customWidth="true" hidden="false" outlineLevel="0" max="2" min="2" style="30" width="56.29"/>
    <col collapsed="false" customWidth="true" hidden="false" outlineLevel="0" max="3" min="3" style="30" width="24.04"/>
    <col collapsed="false" customWidth="true" hidden="false" outlineLevel="0" max="4" min="4" style="30" width="19.72"/>
    <col collapsed="false" customWidth="true" hidden="false" outlineLevel="0" max="5" min="5" style="30" width="14.31"/>
    <col collapsed="false" customWidth="true" hidden="false" outlineLevel="0" max="6" min="6" style="30" width="7.29"/>
    <col collapsed="false" customWidth="true" hidden="false" outlineLevel="0" max="7" min="7" style="30" width="25.52"/>
    <col collapsed="false" customWidth="true" hidden="false" outlineLevel="0" max="8" min="8" style="30" width="21.71"/>
    <col collapsed="false" customWidth="true" hidden="false" outlineLevel="0" max="25" min="9" style="30" width="6.61"/>
    <col collapsed="false" customWidth="false" hidden="false" outlineLevel="0" max="1024" min="26" style="30" width="8.52"/>
  </cols>
  <sheetData>
    <row r="1" customFormat="false" ht="13.8" hidden="false" customHeight="true" outlineLevel="0" collapsed="false">
      <c r="A1" s="31"/>
      <c r="B1" s="31"/>
      <c r="C1" s="31"/>
      <c r="D1" s="31"/>
      <c r="E1" s="32"/>
      <c r="F1" s="32"/>
      <c r="G1" s="32"/>
      <c r="H1" s="2"/>
      <c r="I1" s="2"/>
      <c r="J1" s="2"/>
      <c r="K1" s="2"/>
      <c r="L1" s="2"/>
      <c r="M1" s="2"/>
      <c r="N1" s="2"/>
      <c r="O1" s="2"/>
      <c r="P1" s="2"/>
      <c r="Q1" s="2"/>
      <c r="R1" s="2"/>
      <c r="S1" s="2"/>
      <c r="T1" s="2"/>
      <c r="U1" s="2"/>
      <c r="V1" s="2"/>
      <c r="W1" s="2"/>
      <c r="X1" s="2"/>
      <c r="Y1" s="2"/>
      <c r="Z1" s="2"/>
    </row>
    <row r="2" customFormat="false" ht="111.15" hidden="false" customHeight="true" outlineLevel="0" collapsed="false">
      <c r="A2" s="31"/>
      <c r="B2" s="31"/>
      <c r="C2" s="31"/>
      <c r="D2" s="31"/>
      <c r="E2" s="0"/>
      <c r="F2" s="0"/>
      <c r="G2" s="0"/>
      <c r="H2" s="0"/>
      <c r="I2" s="0"/>
      <c r="J2" s="2"/>
      <c r="K2" s="2"/>
      <c r="L2" s="2"/>
      <c r="M2" s="2"/>
      <c r="N2" s="2"/>
      <c r="O2" s="2"/>
      <c r="P2" s="2"/>
      <c r="Q2" s="2"/>
      <c r="R2" s="2"/>
      <c r="S2" s="2"/>
      <c r="T2" s="2"/>
      <c r="U2" s="2"/>
      <c r="V2" s="2"/>
      <c r="W2" s="2"/>
      <c r="X2" s="2"/>
      <c r="Y2" s="2"/>
      <c r="Z2" s="2"/>
    </row>
    <row r="3" customFormat="false" ht="15" hidden="false" customHeight="true" outlineLevel="0" collapsed="false">
      <c r="A3" s="33" t="s">
        <v>22</v>
      </c>
      <c r="B3" s="33" t="s">
        <v>23</v>
      </c>
      <c r="C3" s="33"/>
      <c r="D3" s="33"/>
      <c r="E3" s="34" t="s">
        <v>24</v>
      </c>
      <c r="F3" s="34"/>
      <c r="G3" s="34"/>
      <c r="H3" s="34"/>
      <c r="I3" s="34"/>
      <c r="J3" s="2"/>
      <c r="K3" s="2"/>
      <c r="L3" s="2"/>
      <c r="M3" s="2"/>
      <c r="N3" s="2"/>
      <c r="O3" s="2"/>
      <c r="P3" s="2"/>
      <c r="Q3" s="2"/>
      <c r="R3" s="2"/>
      <c r="S3" s="2"/>
      <c r="T3" s="2"/>
      <c r="U3" s="2"/>
      <c r="V3" s="2"/>
      <c r="W3" s="2"/>
      <c r="X3" s="2"/>
      <c r="Y3" s="2"/>
      <c r="Z3" s="2"/>
    </row>
    <row r="4" customFormat="false" ht="15" hidden="false" customHeight="true" outlineLevel="0" collapsed="false">
      <c r="A4" s="35" t="n">
        <v>1</v>
      </c>
      <c r="B4" s="36" t="s">
        <v>25</v>
      </c>
      <c r="C4" s="36"/>
      <c r="D4" s="37"/>
      <c r="E4" s="38" t="s">
        <v>26</v>
      </c>
      <c r="F4" s="38"/>
      <c r="G4" s="38"/>
      <c r="H4" s="38"/>
      <c r="I4" s="38"/>
      <c r="J4" s="2"/>
      <c r="K4" s="2"/>
      <c r="L4" s="2"/>
      <c r="M4" s="2"/>
      <c r="N4" s="2"/>
      <c r="O4" s="2"/>
      <c r="P4" s="2"/>
      <c r="Q4" s="2"/>
      <c r="R4" s="2"/>
      <c r="S4" s="2"/>
      <c r="T4" s="2"/>
      <c r="U4" s="2"/>
      <c r="V4" s="2"/>
      <c r="W4" s="2"/>
      <c r="X4" s="2"/>
      <c r="Y4" s="2"/>
      <c r="Z4" s="2"/>
    </row>
    <row r="5" customFormat="false" ht="15" hidden="false" customHeight="true" outlineLevel="0" collapsed="false">
      <c r="A5" s="35" t="n">
        <v>2</v>
      </c>
      <c r="B5" s="36" t="s">
        <v>27</v>
      </c>
      <c r="C5" s="36"/>
      <c r="D5" s="37"/>
      <c r="E5" s="38"/>
      <c r="F5" s="38"/>
      <c r="G5" s="38"/>
      <c r="H5" s="38"/>
      <c r="I5" s="38"/>
      <c r="J5" s="2"/>
      <c r="K5" s="2"/>
      <c r="L5" s="2"/>
      <c r="M5" s="2"/>
      <c r="N5" s="2"/>
      <c r="O5" s="2"/>
      <c r="P5" s="2"/>
      <c r="Q5" s="2"/>
      <c r="R5" s="2"/>
      <c r="S5" s="2"/>
      <c r="T5" s="2"/>
      <c r="U5" s="2"/>
      <c r="V5" s="2"/>
      <c r="W5" s="2"/>
      <c r="X5" s="2"/>
      <c r="Y5" s="2"/>
      <c r="Z5" s="2"/>
    </row>
    <row r="6" customFormat="false" ht="15" hidden="false" customHeight="true" outlineLevel="0" collapsed="false">
      <c r="A6" s="35" t="n">
        <v>3</v>
      </c>
      <c r="B6" s="36" t="s">
        <v>28</v>
      </c>
      <c r="C6" s="36"/>
      <c r="D6" s="37"/>
      <c r="E6" s="38"/>
      <c r="F6" s="38"/>
      <c r="G6" s="38"/>
      <c r="H6" s="38"/>
      <c r="I6" s="38"/>
      <c r="J6" s="2"/>
      <c r="K6" s="2"/>
      <c r="L6" s="2"/>
      <c r="M6" s="2"/>
      <c r="N6" s="2"/>
      <c r="O6" s="2"/>
      <c r="P6" s="2"/>
      <c r="Q6" s="2"/>
      <c r="R6" s="2"/>
      <c r="S6" s="2"/>
      <c r="T6" s="2"/>
      <c r="U6" s="2"/>
      <c r="V6" s="2"/>
      <c r="W6" s="2"/>
      <c r="X6" s="2"/>
      <c r="Y6" s="2"/>
      <c r="Z6" s="2"/>
    </row>
    <row r="7" customFormat="false" ht="15" hidden="false" customHeight="true" outlineLevel="0" collapsed="false">
      <c r="A7" s="35" t="n">
        <v>4</v>
      </c>
      <c r="B7" s="36" t="s">
        <v>29</v>
      </c>
      <c r="C7" s="36"/>
      <c r="D7" s="37"/>
      <c r="E7" s="38"/>
      <c r="F7" s="38"/>
      <c r="G7" s="38"/>
      <c r="H7" s="38"/>
      <c r="I7" s="38"/>
      <c r="J7" s="2"/>
      <c r="K7" s="2"/>
      <c r="L7" s="2"/>
      <c r="M7" s="2"/>
      <c r="N7" s="2"/>
      <c r="O7" s="2"/>
      <c r="P7" s="2"/>
      <c r="Q7" s="2"/>
      <c r="R7" s="2"/>
      <c r="S7" s="2"/>
      <c r="T7" s="2"/>
      <c r="U7" s="2"/>
      <c r="V7" s="2"/>
      <c r="W7" s="2"/>
      <c r="X7" s="2"/>
      <c r="Y7" s="2"/>
      <c r="Z7" s="2"/>
    </row>
    <row r="8" customFormat="false" ht="15" hidden="false" customHeight="true" outlineLevel="0" collapsed="false">
      <c r="A8" s="35" t="n">
        <v>5</v>
      </c>
      <c r="B8" s="36" t="s">
        <v>30</v>
      </c>
      <c r="C8" s="36"/>
      <c r="D8" s="39"/>
      <c r="E8" s="38"/>
      <c r="F8" s="38"/>
      <c r="G8" s="38"/>
      <c r="H8" s="38"/>
      <c r="I8" s="38"/>
      <c r="J8" s="2"/>
      <c r="K8" s="2"/>
      <c r="L8" s="2"/>
      <c r="M8" s="2"/>
      <c r="N8" s="2"/>
      <c r="O8" s="2"/>
      <c r="P8" s="2"/>
      <c r="Q8" s="2"/>
      <c r="R8" s="2"/>
      <c r="S8" s="2"/>
      <c r="T8" s="2"/>
      <c r="U8" s="2"/>
      <c r="V8" s="2"/>
      <c r="W8" s="2"/>
      <c r="X8" s="2"/>
      <c r="Y8" s="2"/>
      <c r="Z8" s="2"/>
    </row>
    <row r="9" customFormat="false" ht="15" hidden="false" customHeight="true" outlineLevel="0" collapsed="false">
      <c r="A9" s="2"/>
      <c r="B9" s="2"/>
      <c r="C9" s="2"/>
      <c r="D9" s="2"/>
      <c r="E9" s="38"/>
      <c r="F9" s="38"/>
      <c r="G9" s="38"/>
      <c r="H9" s="38"/>
      <c r="I9" s="38"/>
      <c r="J9" s="2"/>
      <c r="K9" s="2"/>
      <c r="L9" s="2"/>
      <c r="M9" s="2"/>
      <c r="N9" s="2"/>
      <c r="O9" s="2"/>
      <c r="P9" s="2"/>
      <c r="Q9" s="2"/>
      <c r="R9" s="2"/>
      <c r="S9" s="2"/>
      <c r="T9" s="2"/>
      <c r="U9" s="2"/>
      <c r="V9" s="2"/>
      <c r="W9" s="2"/>
      <c r="X9" s="2"/>
      <c r="Y9" s="2"/>
      <c r="Z9" s="2"/>
    </row>
    <row r="10" customFormat="false" ht="15" hidden="false" customHeight="true" outlineLevel="0" collapsed="false">
      <c r="A10" s="2"/>
      <c r="B10" s="2"/>
      <c r="C10" s="2"/>
      <c r="D10" s="2"/>
      <c r="E10" s="38"/>
      <c r="F10" s="38"/>
      <c r="G10" s="38"/>
      <c r="H10" s="38"/>
      <c r="I10" s="38"/>
      <c r="J10" s="2"/>
      <c r="K10" s="2"/>
      <c r="L10" s="2"/>
      <c r="M10" s="2"/>
      <c r="N10" s="2"/>
      <c r="O10" s="2"/>
      <c r="P10" s="2"/>
      <c r="Q10" s="2"/>
      <c r="R10" s="2"/>
      <c r="S10" s="2"/>
      <c r="T10" s="2"/>
      <c r="U10" s="2"/>
      <c r="V10" s="2"/>
      <c r="W10" s="2"/>
      <c r="X10" s="2"/>
      <c r="Y10" s="2"/>
      <c r="Z10" s="2"/>
    </row>
    <row r="11" customFormat="false" ht="19.7" hidden="false" customHeight="true" outlineLevel="0" collapsed="false">
      <c r="A11" s="40" t="s">
        <v>31</v>
      </c>
      <c r="B11" s="40"/>
      <c r="C11" s="40"/>
      <c r="D11" s="40"/>
    </row>
    <row r="12" customFormat="false" ht="13.8" hidden="false" customHeight="true" outlineLevel="0" collapsed="false">
      <c r="A12" s="41" t="s">
        <v>32</v>
      </c>
      <c r="B12" s="41"/>
      <c r="C12" s="41"/>
      <c r="D12" s="41"/>
    </row>
    <row r="13" customFormat="false" ht="15" hidden="false" customHeight="false" outlineLevel="0" collapsed="false">
      <c r="A13" s="42" t="s">
        <v>33</v>
      </c>
      <c r="B13" s="42"/>
      <c r="C13" s="42"/>
      <c r="D13" s="42"/>
      <c r="K13" s="2"/>
      <c r="L13" s="2"/>
      <c r="M13" s="2"/>
      <c r="N13" s="2"/>
      <c r="O13" s="2"/>
      <c r="P13" s="2"/>
      <c r="Q13" s="2"/>
      <c r="R13" s="2"/>
      <c r="S13" s="2"/>
      <c r="T13" s="2"/>
      <c r="U13" s="2"/>
      <c r="V13" s="2"/>
      <c r="W13" s="2"/>
      <c r="X13" s="2"/>
      <c r="Y13" s="2"/>
      <c r="Z13" s="2"/>
    </row>
    <row r="14" customFormat="false" ht="13.8" hidden="false" customHeight="true" outlineLevel="0" collapsed="false">
      <c r="A14" s="33" t="n">
        <v>1</v>
      </c>
      <c r="B14" s="33" t="s">
        <v>23</v>
      </c>
      <c r="C14" s="33"/>
      <c r="D14" s="33"/>
    </row>
    <row r="15" customFormat="false" ht="15" hidden="false" customHeight="false" outlineLevel="0" collapsed="false">
      <c r="A15" s="35" t="s">
        <v>34</v>
      </c>
      <c r="B15" s="36" t="s">
        <v>35</v>
      </c>
      <c r="C15" s="43"/>
      <c r="D15" s="44" t="n">
        <v>2820.93</v>
      </c>
    </row>
    <row r="16" customFormat="false" ht="15" hidden="false" customHeight="true" outlineLevel="0" collapsed="false">
      <c r="A16" s="45" t="s">
        <v>36</v>
      </c>
      <c r="B16" s="45"/>
      <c r="C16" s="46"/>
      <c r="D16" s="46"/>
      <c r="E16" s="0"/>
      <c r="F16" s="0"/>
      <c r="G16" s="0"/>
      <c r="H16" s="0"/>
      <c r="I16" s="0"/>
      <c r="J16" s="0"/>
    </row>
    <row r="17" customFormat="false" ht="15" hidden="false" customHeight="false" outlineLevel="0" collapsed="false">
      <c r="A17" s="47"/>
      <c r="B17" s="47"/>
      <c r="C17" s="47"/>
      <c r="D17" s="47"/>
      <c r="E17" s="0"/>
      <c r="F17" s="0"/>
      <c r="G17" s="0"/>
      <c r="H17" s="0"/>
      <c r="I17" s="0"/>
      <c r="J17" s="0"/>
    </row>
    <row r="18" customFormat="false" ht="15" hidden="false" customHeight="false" outlineLevel="0" collapsed="false">
      <c r="A18" s="48" t="s">
        <v>20</v>
      </c>
      <c r="B18" s="49" t="s">
        <v>37</v>
      </c>
      <c r="C18" s="50"/>
      <c r="D18" s="51" t="n">
        <v>0</v>
      </c>
      <c r="E18" s="0"/>
      <c r="F18" s="0"/>
      <c r="G18" s="0"/>
      <c r="H18" s="0"/>
      <c r="I18" s="0"/>
      <c r="J18" s="0"/>
    </row>
    <row r="19" customFormat="false" ht="13.8" hidden="false" customHeight="true" outlineLevel="0" collapsed="false">
      <c r="A19" s="52" t="s">
        <v>38</v>
      </c>
      <c r="B19" s="52"/>
      <c r="C19" s="53" t="s">
        <v>39</v>
      </c>
      <c r="D19" s="54"/>
      <c r="E19" s="0"/>
      <c r="F19" s="0"/>
      <c r="G19" s="0"/>
      <c r="H19" s="0"/>
      <c r="I19" s="0"/>
      <c r="J19" s="0"/>
    </row>
    <row r="20" customFormat="false" ht="15" hidden="false" customHeight="false" outlineLevel="0" collapsed="false">
      <c r="A20" s="52"/>
      <c r="B20" s="52"/>
      <c r="C20" s="53" t="s">
        <v>40</v>
      </c>
      <c r="D20" s="54"/>
      <c r="E20" s="0"/>
      <c r="F20" s="0"/>
      <c r="G20" s="0"/>
      <c r="H20" s="0"/>
      <c r="I20" s="0"/>
      <c r="J20" s="0"/>
    </row>
    <row r="21" customFormat="false" ht="15" hidden="false" customHeight="false" outlineLevel="0" collapsed="false">
      <c r="A21" s="52"/>
      <c r="B21" s="52"/>
      <c r="C21" s="53" t="s">
        <v>41</v>
      </c>
      <c r="D21" s="54"/>
      <c r="E21" s="0"/>
      <c r="F21" s="0"/>
      <c r="G21" s="0"/>
      <c r="H21" s="0"/>
      <c r="I21" s="0"/>
      <c r="J21" s="0"/>
    </row>
    <row r="22" customFormat="false" ht="13.8" hidden="false" customHeight="true" outlineLevel="0" collapsed="false">
      <c r="A22" s="55" t="s">
        <v>42</v>
      </c>
      <c r="B22" s="55"/>
      <c r="C22" s="55"/>
      <c r="D22" s="56"/>
      <c r="E22" s="0"/>
      <c r="F22" s="0"/>
      <c r="G22" s="0"/>
      <c r="H22" s="0"/>
      <c r="I22" s="0"/>
      <c r="J22" s="0"/>
    </row>
    <row r="23" customFormat="false" ht="15" hidden="false" customHeight="false" outlineLevel="0" collapsed="false">
      <c r="A23" s="55"/>
      <c r="B23" s="55"/>
      <c r="C23" s="55"/>
      <c r="D23" s="57"/>
    </row>
    <row r="24" customFormat="false" ht="15" hidden="false" customHeight="false" outlineLevel="0" collapsed="false">
      <c r="A24" s="58"/>
      <c r="B24" s="59"/>
      <c r="C24" s="60"/>
      <c r="D24" s="61"/>
    </row>
    <row r="25" customFormat="false" ht="15" hidden="false" customHeight="false" outlineLevel="0" collapsed="false">
      <c r="A25" s="62" t="s">
        <v>43</v>
      </c>
      <c r="B25" s="63" t="s">
        <v>44</v>
      </c>
      <c r="C25" s="64"/>
      <c r="D25" s="64"/>
    </row>
    <row r="26" customFormat="false" ht="13.8" hidden="false" customHeight="true" outlineLevel="0" collapsed="false">
      <c r="A26" s="65" t="s">
        <v>42</v>
      </c>
      <c r="B26" s="65"/>
      <c r="C26" s="65"/>
      <c r="D26" s="65"/>
    </row>
    <row r="27" customFormat="false" ht="15" hidden="false" customHeight="false" outlineLevel="0" collapsed="false">
      <c r="A27" s="58"/>
      <c r="B27" s="59"/>
      <c r="C27" s="60"/>
      <c r="D27" s="61"/>
    </row>
    <row r="28" customFormat="false" ht="15" hidden="false" customHeight="false" outlineLevel="0" collapsed="false">
      <c r="A28" s="62" t="s">
        <v>45</v>
      </c>
      <c r="B28" s="63" t="s">
        <v>46</v>
      </c>
      <c r="C28" s="64"/>
      <c r="D28" s="54" t="n">
        <v>0</v>
      </c>
    </row>
    <row r="29" customFormat="false" ht="13.8" hidden="false" customHeight="true" outlineLevel="0" collapsed="false">
      <c r="A29" s="66" t="s">
        <v>47</v>
      </c>
      <c r="B29" s="66"/>
      <c r="C29" s="67" t="s">
        <v>48</v>
      </c>
      <c r="D29" s="68" t="n">
        <v>0.2</v>
      </c>
    </row>
    <row r="30" customFormat="false" ht="25.55" hidden="false" customHeight="false" outlineLevel="0" collapsed="false">
      <c r="A30" s="66"/>
      <c r="B30" s="66"/>
      <c r="C30" s="67" t="s">
        <v>49</v>
      </c>
      <c r="D30" s="69" t="n">
        <v>150</v>
      </c>
    </row>
    <row r="31" customFormat="false" ht="15" hidden="false" customHeight="false" outlineLevel="0" collapsed="false">
      <c r="A31" s="66"/>
      <c r="B31" s="66"/>
      <c r="C31" s="67" t="s">
        <v>50</v>
      </c>
      <c r="D31" s="69" t="n">
        <v>0</v>
      </c>
    </row>
    <row r="32" customFormat="false" ht="13.8" hidden="false" customHeight="true" outlineLevel="0" collapsed="false">
      <c r="A32" s="65" t="s">
        <v>42</v>
      </c>
      <c r="B32" s="65"/>
      <c r="C32" s="65"/>
      <c r="D32" s="65"/>
    </row>
    <row r="33" customFormat="false" ht="15" hidden="false" customHeight="false" outlineLevel="0" collapsed="false">
      <c r="A33" s="58"/>
      <c r="B33" s="59"/>
      <c r="C33" s="60"/>
      <c r="D33" s="61"/>
      <c r="H33" s="70"/>
    </row>
    <row r="34" customFormat="false" ht="15" hidden="false" customHeight="false" outlineLevel="0" collapsed="false">
      <c r="A34" s="71" t="s">
        <v>51</v>
      </c>
      <c r="B34" s="63" t="s">
        <v>52</v>
      </c>
      <c r="C34" s="64"/>
      <c r="D34" s="54" t="n">
        <v>0</v>
      </c>
    </row>
    <row r="35" customFormat="false" ht="35.05" hidden="false" customHeight="true" outlineLevel="0" collapsed="false">
      <c r="A35" s="72" t="s">
        <v>53</v>
      </c>
      <c r="B35" s="72"/>
      <c r="C35" s="73" t="s">
        <v>54</v>
      </c>
      <c r="D35" s="54" t="n">
        <v>0</v>
      </c>
      <c r="F35" s="70"/>
      <c r="H35" s="70"/>
    </row>
    <row r="36" customFormat="false" ht="25.35" hidden="false" customHeight="false" outlineLevel="0" collapsed="false">
      <c r="A36" s="72"/>
      <c r="B36" s="72"/>
      <c r="C36" s="67" t="s">
        <v>49</v>
      </c>
      <c r="D36" s="74" t="n">
        <v>0</v>
      </c>
      <c r="F36" s="70"/>
      <c r="H36" s="70"/>
    </row>
    <row r="37" customFormat="false" ht="15" hidden="false" customHeight="false" outlineLevel="0" collapsed="false">
      <c r="A37" s="72"/>
      <c r="B37" s="72"/>
      <c r="C37" s="75" t="s">
        <v>55</v>
      </c>
      <c r="D37" s="74" t="n">
        <v>0</v>
      </c>
      <c r="H37" s="70"/>
    </row>
    <row r="38" customFormat="false" ht="15" hidden="false" customHeight="true" outlineLevel="0" collapsed="false">
      <c r="A38" s="65" t="s">
        <v>42</v>
      </c>
      <c r="B38" s="65"/>
      <c r="C38" s="65"/>
      <c r="D38" s="65"/>
      <c r="H38" s="70"/>
    </row>
    <row r="39" customFormat="false" ht="15" hidden="false" customHeight="false" outlineLevel="0" collapsed="false">
      <c r="A39" s="58"/>
      <c r="B39" s="59"/>
      <c r="C39" s="60"/>
      <c r="D39" s="61"/>
      <c r="H39" s="70"/>
    </row>
    <row r="40" customFormat="false" ht="15" hidden="false" customHeight="false" outlineLevel="0" collapsed="false">
      <c r="A40" s="76" t="s">
        <v>56</v>
      </c>
      <c r="B40" s="77" t="s">
        <v>57</v>
      </c>
      <c r="C40" s="78"/>
      <c r="D40" s="79"/>
      <c r="H40" s="70"/>
    </row>
    <row r="41" customFormat="false" ht="15" hidden="false" customHeight="false" outlineLevel="0" collapsed="false">
      <c r="A41" s="80"/>
      <c r="B41" s="80"/>
      <c r="C41" s="80"/>
      <c r="D41" s="80"/>
    </row>
    <row r="42" customFormat="false" ht="14.15" hidden="false" customHeight="true" outlineLevel="0" collapsed="false">
      <c r="A42" s="81" t="s">
        <v>58</v>
      </c>
      <c r="B42" s="81"/>
      <c r="C42" s="82"/>
      <c r="D42" s="83" t="n">
        <f aca="false">D15+D25+D28+D34</f>
        <v>2820.93</v>
      </c>
    </row>
    <row r="44" customFormat="false" ht="15" hidden="false" customHeight="false" outlineLevel="0" collapsed="false">
      <c r="A44" s="42" t="s">
        <v>59</v>
      </c>
      <c r="B44" s="42"/>
      <c r="C44" s="42"/>
      <c r="D44" s="42"/>
    </row>
    <row r="45" customFormat="false" ht="15" hidden="false" customHeight="false" outlineLevel="0" collapsed="false">
      <c r="A45" s="42" t="s">
        <v>60</v>
      </c>
      <c r="B45" s="42"/>
      <c r="C45" s="42"/>
      <c r="D45" s="42"/>
    </row>
    <row r="46" customFormat="false" ht="15" hidden="false" customHeight="false" outlineLevel="0" collapsed="false">
      <c r="A46" s="42" t="s">
        <v>61</v>
      </c>
      <c r="B46" s="84" t="s">
        <v>62</v>
      </c>
      <c r="C46" s="42" t="s">
        <v>63</v>
      </c>
      <c r="D46" s="42" t="s">
        <v>17</v>
      </c>
    </row>
    <row r="47" customFormat="false" ht="15" hidden="false" customHeight="false" outlineLevel="0" collapsed="false">
      <c r="A47" s="35" t="s">
        <v>18</v>
      </c>
      <c r="B47" s="85" t="s">
        <v>64</v>
      </c>
      <c r="C47" s="86" t="n">
        <f aca="false">(1/12)</f>
        <v>0.0833333333333333</v>
      </c>
      <c r="D47" s="44" t="n">
        <f aca="false">D42*C47</f>
        <v>235.0775</v>
      </c>
    </row>
    <row r="48" customFormat="false" ht="46.25" hidden="false" customHeight="true" outlineLevel="0" collapsed="false">
      <c r="A48" s="87" t="s">
        <v>65</v>
      </c>
      <c r="B48" s="87"/>
      <c r="C48" s="87"/>
      <c r="D48" s="87"/>
    </row>
    <row r="49" customFormat="false" ht="15" hidden="false" customHeight="false" outlineLevel="0" collapsed="false">
      <c r="A49" s="58"/>
      <c r="B49" s="59"/>
      <c r="C49" s="60"/>
      <c r="D49" s="61"/>
    </row>
    <row r="50" customFormat="false" ht="15" hidden="false" customHeight="false" outlineLevel="0" collapsed="false">
      <c r="A50" s="71" t="s">
        <v>20</v>
      </c>
      <c r="B50" s="88" t="s">
        <v>66</v>
      </c>
      <c r="C50" s="89" t="n">
        <f aca="false">(1/12)</f>
        <v>0.0833333333333333</v>
      </c>
      <c r="D50" s="90" t="n">
        <v>0</v>
      </c>
    </row>
    <row r="51" customFormat="false" ht="15" hidden="false" customHeight="true" outlineLevel="0" collapsed="false">
      <c r="A51" s="65" t="s">
        <v>42</v>
      </c>
      <c r="B51" s="65"/>
      <c r="C51" s="65"/>
      <c r="D51" s="65"/>
    </row>
    <row r="52" customFormat="false" ht="43.7" hidden="false" customHeight="true" outlineLevel="0" collapsed="false">
      <c r="A52" s="91" t="s">
        <v>67</v>
      </c>
      <c r="B52" s="91"/>
      <c r="C52" s="91"/>
      <c r="D52" s="91"/>
    </row>
    <row r="53" customFormat="false" ht="37.8" hidden="false" customHeight="true" outlineLevel="0" collapsed="false">
      <c r="A53" s="92" t="s">
        <v>68</v>
      </c>
      <c r="B53" s="92"/>
      <c r="C53" s="92"/>
      <c r="D53" s="92"/>
    </row>
    <row r="54" customFormat="false" ht="15" hidden="false" customHeight="false" outlineLevel="0" collapsed="false">
      <c r="A54" s="58"/>
      <c r="B54" s="59"/>
      <c r="C54" s="60"/>
      <c r="D54" s="61"/>
    </row>
    <row r="55" customFormat="false" ht="15" hidden="false" customHeight="false" outlineLevel="0" collapsed="false">
      <c r="A55" s="76" t="s">
        <v>43</v>
      </c>
      <c r="B55" s="93" t="s">
        <v>69</v>
      </c>
      <c r="C55" s="86" t="n">
        <f aca="false">(1/3)*(1/12)</f>
        <v>0.0277777777777778</v>
      </c>
      <c r="D55" s="94" t="n">
        <f aca="false">D42*C55</f>
        <v>78.3591666666667</v>
      </c>
    </row>
    <row r="56" customFormat="false" ht="41" hidden="false" customHeight="true" outlineLevel="0" collapsed="false">
      <c r="A56" s="95" t="s">
        <v>70</v>
      </c>
      <c r="B56" s="95"/>
      <c r="C56" s="95"/>
      <c r="D56" s="95"/>
    </row>
    <row r="57" customFormat="false" ht="31.4" hidden="false" customHeight="true" outlineLevel="0" collapsed="false">
      <c r="A57" s="96" t="s">
        <v>71</v>
      </c>
      <c r="B57" s="96"/>
      <c r="C57" s="96"/>
      <c r="D57" s="96"/>
    </row>
    <row r="58" customFormat="false" ht="15" hidden="false" customHeight="false" outlineLevel="0" collapsed="false">
      <c r="A58" s="97" t="s">
        <v>72</v>
      </c>
      <c r="B58" s="97"/>
      <c r="C58" s="97"/>
      <c r="D58" s="83" t="n">
        <f aca="false">SUM(D47,D50,D55)</f>
        <v>313.436666666667</v>
      </c>
      <c r="E58" s="98"/>
      <c r="F58" s="2"/>
      <c r="G58" s="2"/>
      <c r="H58" s="2"/>
      <c r="I58" s="2"/>
      <c r="J58" s="2"/>
      <c r="K58" s="2"/>
      <c r="L58" s="2"/>
      <c r="M58" s="2"/>
      <c r="N58" s="2"/>
      <c r="O58" s="2"/>
      <c r="P58" s="2"/>
      <c r="Q58" s="2"/>
      <c r="R58" s="2"/>
      <c r="S58" s="2"/>
      <c r="T58" s="2"/>
      <c r="U58" s="2"/>
      <c r="V58" s="2"/>
      <c r="W58" s="2"/>
      <c r="X58" s="2"/>
      <c r="Y58" s="2"/>
      <c r="Z58" s="2"/>
    </row>
    <row r="59" customFormat="false" ht="15" hidden="false" customHeight="false" outlineLevel="0" collapsed="false">
      <c r="A59" s="99"/>
      <c r="B59" s="59"/>
      <c r="C59" s="60"/>
      <c r="D59" s="60"/>
    </row>
    <row r="60" customFormat="false" ht="32.55" hidden="false" customHeight="true" outlineLevel="0" collapsed="false">
      <c r="A60" s="100" t="s">
        <v>73</v>
      </c>
      <c r="B60" s="100"/>
      <c r="C60" s="100"/>
      <c r="D60" s="100"/>
    </row>
    <row r="61" customFormat="false" ht="15" hidden="false" customHeight="false" outlineLevel="0" collapsed="false">
      <c r="A61" s="101" t="s">
        <v>74</v>
      </c>
      <c r="B61" s="42" t="s">
        <v>75</v>
      </c>
      <c r="C61" s="42" t="s">
        <v>63</v>
      </c>
      <c r="D61" s="102" t="s">
        <v>76</v>
      </c>
    </row>
    <row r="62" customFormat="false" ht="15" hidden="false" customHeight="false" outlineLevel="0" collapsed="false">
      <c r="A62" s="76" t="s">
        <v>18</v>
      </c>
      <c r="B62" s="103" t="s">
        <v>77</v>
      </c>
      <c r="C62" s="86" t="n">
        <v>0.2</v>
      </c>
      <c r="D62" s="94" t="n">
        <f aca="false">($D$42+$D$58)*C62</f>
        <v>626.873333333333</v>
      </c>
    </row>
    <row r="63" customFormat="false" ht="32.5" hidden="false" customHeight="true" outlineLevel="0" collapsed="false">
      <c r="A63" s="95" t="s">
        <v>78</v>
      </c>
      <c r="B63" s="95"/>
      <c r="C63" s="95"/>
      <c r="D63" s="95"/>
    </row>
    <row r="64" customFormat="false" ht="15" hidden="false" customHeight="false" outlineLevel="0" collapsed="false">
      <c r="A64" s="58"/>
      <c r="B64" s="59"/>
      <c r="C64" s="60"/>
      <c r="D64" s="61"/>
    </row>
    <row r="65" customFormat="false" ht="15" hidden="false" customHeight="false" outlineLevel="0" collapsed="false">
      <c r="A65" s="76" t="s">
        <v>20</v>
      </c>
      <c r="B65" s="103" t="s">
        <v>79</v>
      </c>
      <c r="C65" s="86" t="n">
        <v>0.025</v>
      </c>
      <c r="D65" s="94" t="n">
        <f aca="false">($D$42+$D$58)*C65</f>
        <v>78.3591666666667</v>
      </c>
    </row>
    <row r="66" customFormat="false" ht="42.1" hidden="false" customHeight="true" outlineLevel="0" collapsed="false">
      <c r="A66" s="95" t="s">
        <v>80</v>
      </c>
      <c r="B66" s="95"/>
      <c r="C66" s="95"/>
      <c r="D66" s="95"/>
    </row>
    <row r="67" customFormat="false" ht="15" hidden="false" customHeight="false" outlineLevel="0" collapsed="false">
      <c r="A67" s="58"/>
      <c r="B67" s="59"/>
      <c r="C67" s="104"/>
      <c r="D67" s="61"/>
    </row>
    <row r="68" customFormat="false" ht="25.55" hidden="false" customHeight="false" outlineLevel="0" collapsed="false">
      <c r="A68" s="76" t="s">
        <v>43</v>
      </c>
      <c r="B68" s="105" t="s">
        <v>81</v>
      </c>
      <c r="C68" s="106"/>
      <c r="D68" s="94" t="n">
        <f aca="false">($D$42+$D$58)*C68</f>
        <v>0</v>
      </c>
    </row>
    <row r="69" customFormat="false" ht="59.15" hidden="false" customHeight="true" outlineLevel="0" collapsed="false">
      <c r="A69" s="95" t="s">
        <v>82</v>
      </c>
      <c r="B69" s="95"/>
      <c r="C69" s="95"/>
      <c r="D69" s="95"/>
    </row>
    <row r="70" customFormat="false" ht="15" hidden="false" customHeight="false" outlineLevel="0" collapsed="false">
      <c r="A70" s="58"/>
      <c r="B70" s="59"/>
      <c r="C70" s="60"/>
      <c r="D70" s="61"/>
    </row>
    <row r="71" customFormat="false" ht="15" hidden="false" customHeight="false" outlineLevel="0" collapsed="false">
      <c r="A71" s="76" t="s">
        <v>45</v>
      </c>
      <c r="B71" s="103" t="s">
        <v>83</v>
      </c>
      <c r="C71" s="86" t="n">
        <v>0.015</v>
      </c>
      <c r="D71" s="94" t="n">
        <f aca="false">($D$42+$D$58)*C71</f>
        <v>47.0155</v>
      </c>
    </row>
    <row r="72" customFormat="false" ht="35.05" hidden="false" customHeight="true" outlineLevel="0" collapsed="false">
      <c r="A72" s="95" t="s">
        <v>84</v>
      </c>
      <c r="B72" s="95"/>
      <c r="C72" s="95"/>
      <c r="D72" s="95"/>
    </row>
    <row r="73" customFormat="false" ht="15" hidden="false" customHeight="false" outlineLevel="0" collapsed="false">
      <c r="A73" s="58"/>
      <c r="B73" s="59"/>
      <c r="C73" s="60"/>
      <c r="D73" s="61"/>
    </row>
    <row r="74" customFormat="false" ht="15" hidden="false" customHeight="false" outlineLevel="0" collapsed="false">
      <c r="A74" s="76" t="s">
        <v>51</v>
      </c>
      <c r="B74" s="103" t="s">
        <v>85</v>
      </c>
      <c r="C74" s="86" t="n">
        <v>0.01</v>
      </c>
      <c r="D74" s="94" t="n">
        <f aca="false">($D$42+$D$58)*C74</f>
        <v>31.3436666666667</v>
      </c>
    </row>
    <row r="75" customFormat="false" ht="35.05" hidden="false" customHeight="true" outlineLevel="0" collapsed="false">
      <c r="A75" s="95" t="s">
        <v>86</v>
      </c>
      <c r="B75" s="95"/>
      <c r="C75" s="95"/>
      <c r="D75" s="95"/>
    </row>
    <row r="76" customFormat="false" ht="15" hidden="false" customHeight="false" outlineLevel="0" collapsed="false">
      <c r="A76" s="58"/>
      <c r="B76" s="59"/>
      <c r="C76" s="60"/>
      <c r="D76" s="61"/>
    </row>
    <row r="77" customFormat="false" ht="15" hidden="false" customHeight="false" outlineLevel="0" collapsed="false">
      <c r="A77" s="76" t="s">
        <v>56</v>
      </c>
      <c r="B77" s="103" t="s">
        <v>87</v>
      </c>
      <c r="C77" s="86" t="n">
        <v>0.006</v>
      </c>
      <c r="D77" s="94" t="n">
        <f aca="false">($D$42+$D$58)*C77</f>
        <v>18.8062</v>
      </c>
    </row>
    <row r="78" customFormat="false" ht="23.85" hidden="false" customHeight="true" outlineLevel="0" collapsed="false">
      <c r="A78" s="95" t="s">
        <v>88</v>
      </c>
      <c r="B78" s="95"/>
      <c r="C78" s="95"/>
      <c r="D78" s="95"/>
    </row>
    <row r="79" customFormat="false" ht="15" hidden="false" customHeight="false" outlineLevel="0" collapsed="false">
      <c r="A79" s="58"/>
      <c r="B79" s="59"/>
      <c r="C79" s="60"/>
      <c r="D79" s="61"/>
    </row>
    <row r="80" customFormat="false" ht="15" hidden="false" customHeight="false" outlineLevel="0" collapsed="false">
      <c r="A80" s="76" t="s">
        <v>89</v>
      </c>
      <c r="B80" s="103" t="s">
        <v>90</v>
      </c>
      <c r="C80" s="86" t="n">
        <v>0.002</v>
      </c>
      <c r="D80" s="94" t="n">
        <f aca="false">($D$42+$D$58)*C80</f>
        <v>6.26873333333333</v>
      </c>
    </row>
    <row r="81" customFormat="false" ht="35.05" hidden="false" customHeight="true" outlineLevel="0" collapsed="false">
      <c r="A81" s="95" t="s">
        <v>91</v>
      </c>
      <c r="B81" s="95"/>
      <c r="C81" s="95"/>
      <c r="D81" s="95"/>
    </row>
    <row r="82" customFormat="false" ht="15" hidden="false" customHeight="false" outlineLevel="0" collapsed="false">
      <c r="A82" s="58"/>
      <c r="B82" s="59"/>
      <c r="C82" s="60"/>
      <c r="D82" s="61"/>
    </row>
    <row r="83" customFormat="false" ht="15" hidden="false" customHeight="false" outlineLevel="0" collapsed="false">
      <c r="A83" s="76" t="s">
        <v>92</v>
      </c>
      <c r="B83" s="103" t="s">
        <v>93</v>
      </c>
      <c r="C83" s="86" t="n">
        <v>0.08</v>
      </c>
      <c r="D83" s="94" t="n">
        <f aca="false">($D$42+$D$58)*C83</f>
        <v>250.749333333333</v>
      </c>
    </row>
    <row r="84" customFormat="false" ht="35.05" hidden="false" customHeight="true" outlineLevel="0" collapsed="false">
      <c r="A84" s="95" t="s">
        <v>94</v>
      </c>
      <c r="B84" s="95"/>
      <c r="C84" s="95"/>
      <c r="D84" s="95"/>
    </row>
    <row r="85" customFormat="false" ht="15" hidden="false" customHeight="false" outlineLevel="0" collapsed="false">
      <c r="A85" s="58"/>
      <c r="B85" s="59"/>
      <c r="C85" s="60"/>
      <c r="D85" s="61"/>
    </row>
    <row r="86" customFormat="false" ht="15" hidden="false" customHeight="false" outlineLevel="0" collapsed="false">
      <c r="A86" s="97" t="s">
        <v>95</v>
      </c>
      <c r="B86" s="97"/>
      <c r="C86" s="107" t="n">
        <f aca="false">SUM(C62,C65,C68,C71,C74,C77,C80,C83)</f>
        <v>0.338</v>
      </c>
      <c r="D86" s="83" t="n">
        <f aca="false">SUM(D62,D65,D68,D71,D74,D77,D80,D83)</f>
        <v>1059.41593333333</v>
      </c>
      <c r="E86" s="108"/>
      <c r="F86" s="2"/>
      <c r="G86" s="2"/>
      <c r="H86" s="2"/>
      <c r="I86" s="2"/>
      <c r="J86" s="2"/>
      <c r="K86" s="2"/>
      <c r="L86" s="2"/>
      <c r="M86" s="2"/>
      <c r="N86" s="2"/>
      <c r="O86" s="2"/>
      <c r="P86" s="2"/>
      <c r="Q86" s="2"/>
      <c r="R86" s="2"/>
      <c r="S86" s="2"/>
      <c r="T86" s="2"/>
      <c r="U86" s="2"/>
      <c r="V86" s="2"/>
      <c r="W86" s="2"/>
      <c r="X86" s="2"/>
      <c r="Y86" s="2"/>
      <c r="Z86" s="2"/>
    </row>
    <row r="88" customFormat="false" ht="15" hidden="false" customHeight="false" outlineLevel="0" collapsed="false">
      <c r="A88" s="109" t="s">
        <v>96</v>
      </c>
      <c r="B88" s="109"/>
      <c r="C88" s="109"/>
      <c r="D88" s="109"/>
    </row>
    <row r="89" customFormat="false" ht="13.8" hidden="false" customHeight="true" outlineLevel="0" collapsed="false">
      <c r="A89" s="110" t="s">
        <v>97</v>
      </c>
      <c r="B89" s="33" t="s">
        <v>98</v>
      </c>
      <c r="C89" s="33"/>
      <c r="D89" s="111" t="s">
        <v>17</v>
      </c>
    </row>
    <row r="90" customFormat="false" ht="15" hidden="false" customHeight="false" outlineLevel="0" collapsed="false">
      <c r="A90" s="76" t="s">
        <v>18</v>
      </c>
      <c r="B90" s="103" t="s">
        <v>99</v>
      </c>
      <c r="C90" s="103"/>
      <c r="D90" s="94" t="n">
        <f aca="false">C97-C101</f>
        <v>37.5442</v>
      </c>
    </row>
    <row r="91" customFormat="false" ht="23.85" hidden="false" customHeight="true" outlineLevel="0" collapsed="false">
      <c r="A91" s="112" t="s">
        <v>100</v>
      </c>
      <c r="B91" s="112"/>
      <c r="C91" s="112"/>
      <c r="D91" s="112"/>
    </row>
    <row r="92" customFormat="false" ht="42.05" hidden="false" customHeight="true" outlineLevel="0" collapsed="false">
      <c r="A92" s="113" t="s">
        <v>101</v>
      </c>
      <c r="B92" s="113"/>
      <c r="C92" s="113"/>
      <c r="D92" s="113"/>
    </row>
    <row r="93" customFormat="false" ht="15.95" hidden="false" customHeight="true" outlineLevel="0" collapsed="false">
      <c r="A93" s="112" t="s">
        <v>102</v>
      </c>
      <c r="B93" s="112"/>
      <c r="C93" s="112"/>
      <c r="D93" s="112"/>
    </row>
    <row r="94" customFormat="false" ht="13.8" hidden="false" customHeight="true" outlineLevel="0" collapsed="false">
      <c r="A94" s="114" t="s">
        <v>103</v>
      </c>
      <c r="B94" s="115" t="s">
        <v>104</v>
      </c>
      <c r="C94" s="116" t="n">
        <v>2</v>
      </c>
      <c r="D94" s="117"/>
    </row>
    <row r="95" customFormat="false" ht="15" hidden="false" customHeight="false" outlineLevel="0" collapsed="false">
      <c r="A95" s="114"/>
      <c r="B95" s="115" t="s">
        <v>105</v>
      </c>
      <c r="C95" s="116" t="n">
        <v>22</v>
      </c>
      <c r="D95" s="118"/>
    </row>
    <row r="96" customFormat="false" ht="15" hidden="false" customHeight="false" outlineLevel="0" collapsed="false">
      <c r="A96" s="114"/>
      <c r="B96" s="115" t="s">
        <v>106</v>
      </c>
      <c r="C96" s="119" t="n">
        <v>4.7</v>
      </c>
      <c r="D96" s="118"/>
    </row>
    <row r="97" customFormat="false" ht="21.3" hidden="false" customHeight="false" outlineLevel="0" collapsed="false">
      <c r="A97" s="114"/>
      <c r="B97" s="120" t="s">
        <v>107</v>
      </c>
      <c r="C97" s="121" t="n">
        <f aca="false">C94*C95*C96</f>
        <v>206.8</v>
      </c>
      <c r="D97" s="118"/>
    </row>
    <row r="98" customFormat="false" ht="15" hidden="false" customHeight="false" outlineLevel="0" collapsed="false">
      <c r="A98" s="122"/>
      <c r="B98" s="123"/>
      <c r="C98" s="123"/>
      <c r="D98" s="118"/>
    </row>
    <row r="99" customFormat="false" ht="13.8" hidden="false" customHeight="true" outlineLevel="0" collapsed="false">
      <c r="A99" s="114" t="s">
        <v>108</v>
      </c>
      <c r="B99" s="115" t="s">
        <v>109</v>
      </c>
      <c r="C99" s="124" t="n">
        <f aca="false">D15</f>
        <v>2820.93</v>
      </c>
      <c r="D99" s="118"/>
    </row>
    <row r="100" customFormat="false" ht="15" hidden="false" customHeight="false" outlineLevel="0" collapsed="false">
      <c r="A100" s="114"/>
      <c r="B100" s="115" t="s">
        <v>110</v>
      </c>
      <c r="C100" s="124" t="n">
        <f aca="false">0.06*C99</f>
        <v>169.2558</v>
      </c>
      <c r="D100" s="118"/>
    </row>
    <row r="101" customFormat="false" ht="15" hidden="false" customHeight="false" outlineLevel="0" collapsed="false">
      <c r="A101" s="114"/>
      <c r="B101" s="120" t="s">
        <v>111</v>
      </c>
      <c r="C101" s="125" t="n">
        <f aca="false">C100</f>
        <v>169.2558</v>
      </c>
      <c r="D101" s="118"/>
    </row>
    <row r="102" customFormat="false" ht="15" hidden="false" customHeight="false" outlineLevel="0" collapsed="false">
      <c r="A102" s="58"/>
      <c r="B102" s="59"/>
      <c r="C102" s="60"/>
      <c r="D102" s="61"/>
    </row>
    <row r="103" customFormat="false" ht="15" hidden="false" customHeight="false" outlineLevel="0" collapsed="false">
      <c r="A103" s="76" t="s">
        <v>20</v>
      </c>
      <c r="B103" s="103" t="s">
        <v>112</v>
      </c>
      <c r="C103" s="103"/>
      <c r="D103" s="126" t="n">
        <f aca="false">(C95*D104)-D106</f>
        <v>424.6</v>
      </c>
    </row>
    <row r="104" customFormat="false" ht="19.15" hidden="false" customHeight="true" outlineLevel="0" collapsed="false">
      <c r="A104" s="127" t="s">
        <v>113</v>
      </c>
      <c r="B104" s="127"/>
      <c r="C104" s="128" t="s">
        <v>114</v>
      </c>
      <c r="D104" s="129" t="n">
        <v>20</v>
      </c>
    </row>
    <row r="105" customFormat="false" ht="16.5" hidden="false" customHeight="true" outlineLevel="0" collapsed="false">
      <c r="A105" s="127"/>
      <c r="B105" s="127"/>
      <c r="C105" s="128" t="s">
        <v>115</v>
      </c>
      <c r="D105" s="130" t="n">
        <v>0.035</v>
      </c>
    </row>
    <row r="106" customFormat="false" ht="15" hidden="false" customHeight="false" outlineLevel="0" collapsed="false">
      <c r="A106" s="127"/>
      <c r="B106" s="127"/>
      <c r="C106" s="131" t="s">
        <v>116</v>
      </c>
      <c r="D106" s="129" t="n">
        <f aca="false">(D104*C95)*D105</f>
        <v>15.4</v>
      </c>
    </row>
    <row r="107" customFormat="false" ht="15" hidden="false" customHeight="true" outlineLevel="0" collapsed="false">
      <c r="A107" s="127" t="s">
        <v>102</v>
      </c>
      <c r="B107" s="127"/>
      <c r="C107" s="127"/>
      <c r="D107" s="127"/>
    </row>
    <row r="108" customFormat="false" ht="15" hidden="false" customHeight="false" outlineLevel="0" collapsed="false">
      <c r="A108" s="76" t="s">
        <v>43</v>
      </c>
      <c r="B108" s="103" t="s">
        <v>117</v>
      </c>
      <c r="C108" s="103"/>
      <c r="D108" s="126" t="n">
        <v>99.84</v>
      </c>
    </row>
    <row r="109" customFormat="false" ht="15" hidden="false" customHeight="true" outlineLevel="0" collapsed="false">
      <c r="A109" s="127" t="s">
        <v>102</v>
      </c>
      <c r="B109" s="127"/>
      <c r="C109" s="127"/>
      <c r="D109" s="127"/>
    </row>
    <row r="110" customFormat="false" ht="13.8" hidden="false" customHeight="true" outlineLevel="0" collapsed="false">
      <c r="A110" s="95" t="s">
        <v>118</v>
      </c>
      <c r="B110" s="95"/>
      <c r="C110" s="95"/>
      <c r="D110" s="95"/>
    </row>
    <row r="111" customFormat="false" ht="15" hidden="false" customHeight="false" outlineLevel="0" collapsed="false">
      <c r="A111" s="58"/>
      <c r="B111" s="59"/>
      <c r="C111" s="60"/>
      <c r="D111" s="61"/>
    </row>
    <row r="112" customFormat="false" ht="15" hidden="false" customHeight="false" outlineLevel="0" collapsed="false">
      <c r="A112" s="76" t="s">
        <v>45</v>
      </c>
      <c r="B112" s="103" t="s">
        <v>119</v>
      </c>
      <c r="C112" s="103"/>
      <c r="D112" s="126" t="n">
        <v>5</v>
      </c>
    </row>
    <row r="113" customFormat="false" ht="15" hidden="false" customHeight="true" outlineLevel="0" collapsed="false">
      <c r="A113" s="127" t="s">
        <v>102</v>
      </c>
      <c r="B113" s="127"/>
      <c r="C113" s="127"/>
      <c r="D113" s="127"/>
    </row>
    <row r="114" customFormat="false" ht="13.8" hidden="false" customHeight="true" outlineLevel="0" collapsed="false">
      <c r="A114" s="95" t="s">
        <v>120</v>
      </c>
      <c r="B114" s="95"/>
      <c r="C114" s="95"/>
      <c r="D114" s="95"/>
    </row>
    <row r="115" customFormat="false" ht="15" hidden="false" customHeight="false" outlineLevel="0" collapsed="false">
      <c r="A115" s="58"/>
      <c r="B115" s="59"/>
      <c r="C115" s="60"/>
      <c r="D115" s="61"/>
    </row>
    <row r="116" customFormat="false" ht="15" hidden="false" customHeight="false" outlineLevel="0" collapsed="false">
      <c r="A116" s="76" t="s">
        <v>51</v>
      </c>
      <c r="B116" s="103" t="s">
        <v>121</v>
      </c>
      <c r="C116" s="103"/>
      <c r="D116" s="126" t="n">
        <v>8</v>
      </c>
    </row>
    <row r="117" customFormat="false" ht="15" hidden="false" customHeight="true" outlineLevel="0" collapsed="false">
      <c r="A117" s="127" t="s">
        <v>102</v>
      </c>
      <c r="B117" s="127"/>
      <c r="C117" s="127"/>
      <c r="D117" s="127"/>
    </row>
    <row r="118" customFormat="false" ht="15" hidden="false" customHeight="true" outlineLevel="0" collapsed="false">
      <c r="A118" s="95" t="s">
        <v>122</v>
      </c>
      <c r="B118" s="95"/>
      <c r="C118" s="95"/>
      <c r="D118" s="95"/>
    </row>
    <row r="119" customFormat="false" ht="15" hidden="false" customHeight="false" outlineLevel="0" collapsed="false">
      <c r="A119" s="58"/>
      <c r="B119" s="59"/>
      <c r="C119" s="60"/>
      <c r="D119" s="61"/>
    </row>
    <row r="120" customFormat="false" ht="15" hidden="false" customHeight="false" outlineLevel="0" collapsed="false">
      <c r="A120" s="76" t="s">
        <v>56</v>
      </c>
      <c r="B120" s="103" t="s">
        <v>123</v>
      </c>
      <c r="C120" s="103"/>
      <c r="D120" s="126" t="n">
        <v>10</v>
      </c>
    </row>
    <row r="121" customFormat="false" ht="15" hidden="false" customHeight="true" outlineLevel="0" collapsed="false">
      <c r="A121" s="127" t="s">
        <v>102</v>
      </c>
      <c r="B121" s="127"/>
      <c r="C121" s="127"/>
      <c r="D121" s="127"/>
    </row>
    <row r="122" customFormat="false" ht="13.8" hidden="false" customHeight="true" outlineLevel="0" collapsed="false">
      <c r="A122" s="95" t="s">
        <v>124</v>
      </c>
      <c r="B122" s="95"/>
      <c r="C122" s="95"/>
      <c r="D122" s="95"/>
    </row>
    <row r="123" customFormat="false" ht="15" hidden="false" customHeight="false" outlineLevel="0" collapsed="false">
      <c r="A123" s="58"/>
      <c r="B123" s="59"/>
      <c r="C123" s="60"/>
      <c r="D123" s="61"/>
    </row>
    <row r="124" customFormat="false" ht="14.15" hidden="false" customHeight="true" outlineLevel="0" collapsed="false">
      <c r="A124" s="81" t="s">
        <v>72</v>
      </c>
      <c r="B124" s="81"/>
      <c r="C124" s="81"/>
      <c r="D124" s="83" t="n">
        <f aca="false">SUM(D90,D103,D108,D112,D116,D120)</f>
        <v>584.9842</v>
      </c>
      <c r="E124" s="2"/>
      <c r="F124" s="2"/>
      <c r="G124" s="2"/>
      <c r="H124" s="2"/>
      <c r="I124" s="2"/>
      <c r="J124" s="2"/>
      <c r="K124" s="2"/>
      <c r="L124" s="2"/>
      <c r="M124" s="2"/>
      <c r="N124" s="2"/>
      <c r="O124" s="2"/>
      <c r="P124" s="2"/>
      <c r="Q124" s="2"/>
      <c r="R124" s="2"/>
      <c r="S124" s="2"/>
      <c r="T124" s="2"/>
      <c r="U124" s="2"/>
      <c r="V124" s="2"/>
      <c r="W124" s="2"/>
      <c r="X124" s="2"/>
      <c r="Y124" s="2"/>
      <c r="Z124" s="2"/>
    </row>
    <row r="125" customFormat="false" ht="15" hidden="false" customHeight="false" outlineLevel="0" collapsed="false">
      <c r="A125" s="132"/>
      <c r="B125" s="132"/>
      <c r="C125" s="132"/>
      <c r="D125" s="133"/>
      <c r="E125" s="2"/>
      <c r="F125" s="2"/>
      <c r="G125" s="2"/>
      <c r="H125" s="2"/>
      <c r="I125" s="2"/>
      <c r="J125" s="2"/>
      <c r="K125" s="2"/>
      <c r="L125" s="2"/>
      <c r="M125" s="2"/>
      <c r="N125" s="2"/>
      <c r="O125" s="2"/>
      <c r="P125" s="2"/>
      <c r="Q125" s="2"/>
      <c r="R125" s="2"/>
      <c r="S125" s="2"/>
      <c r="T125" s="2"/>
      <c r="U125" s="2"/>
      <c r="V125" s="2"/>
      <c r="W125" s="2"/>
      <c r="X125" s="2"/>
      <c r="Y125" s="2"/>
      <c r="Z125" s="2"/>
    </row>
    <row r="126" customFormat="false" ht="15" hidden="false" customHeight="false" outlineLevel="0" collapsed="false">
      <c r="A126" s="109" t="s">
        <v>125</v>
      </c>
      <c r="B126" s="109"/>
      <c r="C126" s="109"/>
      <c r="D126" s="109"/>
      <c r="E126" s="2"/>
      <c r="F126" s="2"/>
      <c r="G126" s="2"/>
      <c r="H126" s="2"/>
      <c r="I126" s="2"/>
      <c r="J126" s="2"/>
      <c r="K126" s="2"/>
      <c r="L126" s="2"/>
      <c r="M126" s="2"/>
      <c r="N126" s="2"/>
      <c r="O126" s="2"/>
      <c r="P126" s="2"/>
      <c r="Q126" s="2"/>
      <c r="R126" s="2"/>
      <c r="S126" s="2"/>
      <c r="T126" s="2"/>
      <c r="U126" s="2"/>
      <c r="V126" s="2"/>
      <c r="W126" s="2"/>
      <c r="X126" s="2"/>
      <c r="Y126" s="2"/>
      <c r="Z126" s="2"/>
    </row>
    <row r="127" customFormat="false" ht="13.8" hidden="false" customHeight="true" outlineLevel="0" collapsed="false">
      <c r="A127" s="110" t="n">
        <v>2</v>
      </c>
      <c r="B127" s="33" t="s">
        <v>126</v>
      </c>
      <c r="C127" s="33"/>
      <c r="D127" s="111" t="s">
        <v>17</v>
      </c>
      <c r="E127" s="2"/>
      <c r="F127" s="2"/>
      <c r="G127" s="2"/>
      <c r="H127" s="2"/>
      <c r="I127" s="2"/>
      <c r="J127" s="2"/>
      <c r="K127" s="2"/>
      <c r="L127" s="2"/>
      <c r="M127" s="2"/>
      <c r="N127" s="2"/>
      <c r="O127" s="2"/>
      <c r="P127" s="2"/>
      <c r="Q127" s="2"/>
      <c r="R127" s="2"/>
      <c r="S127" s="2"/>
      <c r="T127" s="2"/>
      <c r="U127" s="2"/>
      <c r="V127" s="2"/>
      <c r="W127" s="2"/>
      <c r="X127" s="2"/>
      <c r="Y127" s="2"/>
      <c r="Z127" s="2"/>
    </row>
    <row r="128" customFormat="false" ht="15" hidden="false" customHeight="false" outlineLevel="0" collapsed="false">
      <c r="A128" s="134" t="s">
        <v>61</v>
      </c>
      <c r="B128" s="135" t="str">
        <f aca="false">B46</f>
        <v>13º (décimo terceiro) Salário e Adicional de Férias</v>
      </c>
      <c r="C128" s="135"/>
      <c r="D128" s="136" t="n">
        <f aca="false">D58</f>
        <v>313.436666666667</v>
      </c>
      <c r="E128" s="2"/>
      <c r="F128" s="2"/>
      <c r="G128" s="2"/>
      <c r="H128" s="2"/>
      <c r="I128" s="2"/>
      <c r="J128" s="2"/>
      <c r="K128" s="2"/>
      <c r="L128" s="2"/>
      <c r="M128" s="2"/>
      <c r="N128" s="2"/>
      <c r="O128" s="2"/>
      <c r="P128" s="2"/>
      <c r="Q128" s="2"/>
      <c r="R128" s="2"/>
      <c r="S128" s="2"/>
      <c r="T128" s="2"/>
      <c r="U128" s="2"/>
      <c r="V128" s="2"/>
      <c r="W128" s="2"/>
      <c r="X128" s="2"/>
      <c r="Y128" s="2"/>
      <c r="Z128" s="2"/>
    </row>
    <row r="129" customFormat="false" ht="15" hidden="false" customHeight="false" outlineLevel="0" collapsed="false">
      <c r="A129" s="134" t="s">
        <v>74</v>
      </c>
      <c r="B129" s="137" t="str">
        <f aca="false">B61</f>
        <v>GPS, FGTS e outras contribuições</v>
      </c>
      <c r="C129" s="137"/>
      <c r="D129" s="136" t="n">
        <f aca="false">D86</f>
        <v>1059.41593333333</v>
      </c>
      <c r="E129" s="2"/>
      <c r="F129" s="2"/>
      <c r="G129" s="2"/>
      <c r="H129" s="2"/>
      <c r="I129" s="2"/>
      <c r="J129" s="2"/>
      <c r="K129" s="2"/>
      <c r="L129" s="2"/>
      <c r="M129" s="2"/>
      <c r="N129" s="2"/>
      <c r="O129" s="2"/>
      <c r="P129" s="2"/>
      <c r="Q129" s="2"/>
      <c r="R129" s="2"/>
      <c r="S129" s="2"/>
      <c r="T129" s="2"/>
      <c r="U129" s="2"/>
      <c r="V129" s="2"/>
      <c r="W129" s="2"/>
      <c r="X129" s="2"/>
      <c r="Y129" s="2"/>
      <c r="Z129" s="2"/>
    </row>
    <row r="130" customFormat="false" ht="15" hidden="false" customHeight="false" outlineLevel="0" collapsed="false">
      <c r="A130" s="134" t="s">
        <v>97</v>
      </c>
      <c r="B130" s="137" t="str">
        <f aca="false">B89</f>
        <v>Benefícios Mensais e Diários</v>
      </c>
      <c r="C130" s="137"/>
      <c r="D130" s="136" t="n">
        <f aca="false">D124</f>
        <v>584.9842</v>
      </c>
      <c r="E130" s="2"/>
      <c r="F130" s="2"/>
      <c r="G130" s="2"/>
      <c r="H130" s="2"/>
      <c r="I130" s="2"/>
      <c r="J130" s="2"/>
      <c r="K130" s="2"/>
      <c r="L130" s="2"/>
      <c r="M130" s="2"/>
      <c r="N130" s="2"/>
      <c r="O130" s="2"/>
      <c r="P130" s="2"/>
      <c r="Q130" s="2"/>
      <c r="R130" s="2"/>
      <c r="S130" s="2"/>
      <c r="T130" s="2"/>
      <c r="U130" s="2"/>
      <c r="V130" s="2"/>
      <c r="W130" s="2"/>
      <c r="X130" s="2"/>
      <c r="Y130" s="2"/>
      <c r="Z130" s="2"/>
    </row>
    <row r="131" customFormat="false" ht="14.15" hidden="false" customHeight="true" outlineLevel="0" collapsed="false">
      <c r="A131" s="110" t="s">
        <v>72</v>
      </c>
      <c r="B131" s="110"/>
      <c r="C131" s="110"/>
      <c r="D131" s="83" t="n">
        <f aca="false">SUM(D128:D130)</f>
        <v>1957.8368</v>
      </c>
      <c r="E131" s="2"/>
      <c r="F131" s="2"/>
      <c r="G131" s="2"/>
      <c r="H131" s="2"/>
      <c r="I131" s="2"/>
      <c r="J131" s="2"/>
      <c r="K131" s="2"/>
      <c r="L131" s="2"/>
      <c r="M131" s="2"/>
      <c r="N131" s="2"/>
      <c r="O131" s="2"/>
      <c r="P131" s="2"/>
      <c r="Q131" s="2"/>
      <c r="R131" s="2"/>
      <c r="S131" s="2"/>
      <c r="T131" s="2"/>
      <c r="U131" s="2"/>
      <c r="V131" s="2"/>
      <c r="W131" s="2"/>
      <c r="X131" s="2"/>
      <c r="Y131" s="2"/>
      <c r="Z131" s="2"/>
    </row>
    <row r="132" customFormat="false" ht="15" hidden="false" customHeight="false" outlineLevel="0" collapsed="false">
      <c r="A132" s="138"/>
      <c r="D132" s="118"/>
    </row>
    <row r="133" customFormat="false" ht="15" hidden="false" customHeight="false" outlineLevel="0" collapsed="false">
      <c r="A133" s="109" t="s">
        <v>127</v>
      </c>
      <c r="B133" s="109"/>
      <c r="C133" s="109"/>
      <c r="D133" s="109"/>
    </row>
    <row r="134" customFormat="false" ht="15" hidden="false" customHeight="false" outlineLevel="0" collapsed="false">
      <c r="A134" s="101" t="n">
        <v>3</v>
      </c>
      <c r="B134" s="42" t="s">
        <v>128</v>
      </c>
      <c r="C134" s="42"/>
      <c r="D134" s="102" t="s">
        <v>17</v>
      </c>
    </row>
    <row r="135" customFormat="false" ht="15" hidden="false" customHeight="false" outlineLevel="0" collapsed="false">
      <c r="A135" s="76" t="s">
        <v>18</v>
      </c>
      <c r="B135" s="139" t="s">
        <v>129</v>
      </c>
      <c r="C135" s="139"/>
      <c r="D135" s="140" t="n">
        <f aca="false">D42*D137</f>
        <v>11.847906</v>
      </c>
    </row>
    <row r="136" customFormat="false" ht="91" hidden="false" customHeight="true" outlineLevel="0" collapsed="false">
      <c r="A136" s="95" t="s">
        <v>130</v>
      </c>
      <c r="B136" s="95"/>
      <c r="C136" s="95"/>
      <c r="D136" s="95"/>
    </row>
    <row r="137" customFormat="false" ht="13.8" hidden="false" customHeight="true" outlineLevel="0" collapsed="false">
      <c r="A137" s="141" t="s">
        <v>131</v>
      </c>
      <c r="B137" s="141"/>
      <c r="C137" s="141"/>
      <c r="D137" s="142" t="n">
        <v>0.0042</v>
      </c>
      <c r="G137" s="143"/>
    </row>
    <row r="138" customFormat="false" ht="15" hidden="false" customHeight="false" outlineLevel="0" collapsed="false">
      <c r="A138" s="58"/>
      <c r="B138" s="59"/>
      <c r="C138" s="60"/>
      <c r="D138" s="61"/>
    </row>
    <row r="139" customFormat="false" ht="15" hidden="false" customHeight="false" outlineLevel="0" collapsed="false">
      <c r="A139" s="76" t="s">
        <v>20</v>
      </c>
      <c r="B139" s="139" t="s">
        <v>132</v>
      </c>
      <c r="C139" s="139"/>
      <c r="D139" s="140" t="n">
        <f aca="false">D42*D137*0.08</f>
        <v>0.94783248</v>
      </c>
    </row>
    <row r="140" customFormat="false" ht="68.65" hidden="false" customHeight="true" outlineLevel="0" collapsed="false">
      <c r="A140" s="144" t="s">
        <v>133</v>
      </c>
      <c r="B140" s="144"/>
      <c r="C140" s="144"/>
      <c r="D140" s="144"/>
    </row>
    <row r="141" customFormat="false" ht="13.8" hidden="false" customHeight="true" outlineLevel="0" collapsed="false">
      <c r="A141" s="141" t="s">
        <v>131</v>
      </c>
      <c r="B141" s="141"/>
      <c r="C141" s="141"/>
      <c r="D141" s="142" t="n">
        <v>0.08</v>
      </c>
      <c r="E141" s="70"/>
    </row>
    <row r="142" customFormat="false" ht="13.8" hidden="false" customHeight="true" outlineLevel="0" collapsed="false">
      <c r="A142" s="141"/>
      <c r="B142" s="145"/>
      <c r="C142" s="145"/>
      <c r="D142" s="142"/>
      <c r="E142" s="70"/>
    </row>
    <row r="143" customFormat="false" ht="15" hidden="false" customHeight="false" outlineLevel="0" collapsed="false">
      <c r="A143" s="76" t="s">
        <v>43</v>
      </c>
      <c r="B143" s="139" t="s">
        <v>134</v>
      </c>
      <c r="C143" s="139"/>
      <c r="D143" s="140" t="n">
        <f aca="false">D42*D145</f>
        <v>56.4186</v>
      </c>
    </row>
    <row r="144" customFormat="false" ht="23.85" hidden="false" customHeight="true" outlineLevel="0" collapsed="false">
      <c r="A144" s="95" t="s">
        <v>135</v>
      </c>
      <c r="B144" s="95"/>
      <c r="C144" s="95"/>
      <c r="D144" s="95"/>
    </row>
    <row r="145" customFormat="false" ht="13.8" hidden="false" customHeight="true" outlineLevel="0" collapsed="false">
      <c r="A145" s="141" t="s">
        <v>131</v>
      </c>
      <c r="B145" s="141"/>
      <c r="C145" s="141"/>
      <c r="D145" s="142" t="n">
        <v>0.02</v>
      </c>
    </row>
    <row r="146" customFormat="false" ht="15" hidden="false" customHeight="false" outlineLevel="0" collapsed="false">
      <c r="A146" s="58"/>
      <c r="B146" s="59"/>
      <c r="C146" s="60"/>
      <c r="D146" s="61"/>
    </row>
    <row r="147" customFormat="false" ht="15" hidden="false" customHeight="false" outlineLevel="0" collapsed="false">
      <c r="A147" s="76" t="s">
        <v>45</v>
      </c>
      <c r="B147" s="139" t="s">
        <v>136</v>
      </c>
      <c r="C147" s="139"/>
      <c r="D147" s="140" t="n">
        <f aca="false">D42*D149</f>
        <v>54.726042</v>
      </c>
    </row>
    <row r="148" customFormat="false" ht="152.45" hidden="false" customHeight="true" outlineLevel="0" collapsed="false">
      <c r="A148" s="95" t="s">
        <v>137</v>
      </c>
      <c r="B148" s="95"/>
      <c r="C148" s="95"/>
      <c r="D148" s="95"/>
    </row>
    <row r="149" customFormat="false" ht="13.8" hidden="false" customHeight="true" outlineLevel="0" collapsed="false">
      <c r="A149" s="141" t="s">
        <v>131</v>
      </c>
      <c r="B149" s="141"/>
      <c r="C149" s="141"/>
      <c r="D149" s="142" t="n">
        <v>0.0194</v>
      </c>
    </row>
    <row r="150" customFormat="false" ht="35.05" hidden="false" customHeight="true" outlineLevel="0" collapsed="false">
      <c r="A150" s="146" t="s">
        <v>138</v>
      </c>
      <c r="B150" s="146"/>
      <c r="C150" s="146"/>
      <c r="D150" s="142"/>
    </row>
    <row r="151" customFormat="false" ht="15" hidden="false" customHeight="false" outlineLevel="0" collapsed="false">
      <c r="A151" s="58"/>
      <c r="B151" s="59"/>
      <c r="C151" s="60"/>
      <c r="D151" s="61"/>
    </row>
    <row r="152" customFormat="false" ht="15" hidden="false" customHeight="false" outlineLevel="0" collapsed="false">
      <c r="A152" s="76" t="s">
        <v>51</v>
      </c>
      <c r="B152" s="139" t="s">
        <v>139</v>
      </c>
      <c r="C152" s="139"/>
      <c r="D152" s="140" t="n">
        <f aca="false">C86*D147</f>
        <v>18.497402196</v>
      </c>
    </row>
    <row r="153" customFormat="false" ht="35.05" hidden="false" customHeight="true" outlineLevel="0" collapsed="false">
      <c r="A153" s="95" t="s">
        <v>140</v>
      </c>
      <c r="B153" s="95"/>
      <c r="C153" s="95"/>
      <c r="D153" s="95"/>
    </row>
    <row r="154" customFormat="false" ht="15" hidden="false" customHeight="false" outlineLevel="0" collapsed="false">
      <c r="A154" s="58"/>
      <c r="B154" s="59"/>
      <c r="C154" s="60"/>
      <c r="D154" s="61"/>
    </row>
    <row r="155" customFormat="false" ht="15" hidden="false" customHeight="false" outlineLevel="0" collapsed="false">
      <c r="A155" s="76" t="s">
        <v>56</v>
      </c>
      <c r="B155" s="139" t="s">
        <v>141</v>
      </c>
      <c r="C155" s="139"/>
      <c r="D155" s="140" t="n">
        <f aca="false">D42*D157</f>
        <v>56.4186</v>
      </c>
    </row>
    <row r="156" customFormat="false" ht="23.85" hidden="false" customHeight="true" outlineLevel="0" collapsed="false">
      <c r="A156" s="95" t="s">
        <v>135</v>
      </c>
      <c r="B156" s="95"/>
      <c r="C156" s="95"/>
      <c r="D156" s="95"/>
    </row>
    <row r="157" customFormat="false" ht="13.8" hidden="false" customHeight="true" outlineLevel="0" collapsed="false">
      <c r="A157" s="141" t="s">
        <v>131</v>
      </c>
      <c r="B157" s="141"/>
      <c r="C157" s="141"/>
      <c r="D157" s="142" t="n">
        <v>0.02</v>
      </c>
    </row>
    <row r="158" customFormat="false" ht="15" hidden="false" customHeight="false" outlineLevel="0" collapsed="false">
      <c r="A158" s="58"/>
      <c r="B158" s="59"/>
      <c r="C158" s="60"/>
      <c r="D158" s="61"/>
    </row>
    <row r="159" customFormat="false" ht="15" hidden="false" customHeight="false" outlineLevel="0" collapsed="false">
      <c r="A159" s="97" t="s">
        <v>142</v>
      </c>
      <c r="B159" s="97"/>
      <c r="C159" s="97"/>
      <c r="D159" s="83" t="n">
        <f aca="false">SUM(D135,D139,D143,D147,D152,D155)</f>
        <v>198.856382676</v>
      </c>
    </row>
    <row r="161" customFormat="false" ht="15" hidden="false" customHeight="false" outlineLevel="0" collapsed="false">
      <c r="A161" s="147" t="s">
        <v>143</v>
      </c>
      <c r="B161" s="147"/>
      <c r="C161" s="147"/>
      <c r="D161" s="147"/>
    </row>
    <row r="162" customFormat="false" ht="38.35" hidden="false" customHeight="true" outlineLevel="0" collapsed="false">
      <c r="A162" s="148" t="s">
        <v>144</v>
      </c>
      <c r="B162" s="148"/>
      <c r="C162" s="148"/>
      <c r="D162" s="148"/>
    </row>
    <row r="163" customFormat="false" ht="15" hidden="false" customHeight="false" outlineLevel="0" collapsed="false">
      <c r="A163" s="147" t="s">
        <v>145</v>
      </c>
      <c r="B163" s="147"/>
      <c r="C163" s="147"/>
      <c r="D163" s="147"/>
    </row>
    <row r="164" customFormat="false" ht="13.8" hidden="false" customHeight="true" outlineLevel="0" collapsed="false">
      <c r="A164" s="84" t="s">
        <v>146</v>
      </c>
      <c r="B164" s="149" t="s">
        <v>147</v>
      </c>
      <c r="C164" s="149"/>
      <c r="D164" s="84" t="s">
        <v>17</v>
      </c>
    </row>
    <row r="165" customFormat="false" ht="15" hidden="false" customHeight="false" outlineLevel="0" collapsed="false">
      <c r="A165" s="62" t="s">
        <v>18</v>
      </c>
      <c r="B165" s="150" t="s">
        <v>148</v>
      </c>
      <c r="C165" s="150"/>
      <c r="D165" s="151" t="n">
        <v>0</v>
      </c>
    </row>
    <row r="166" customFormat="false" ht="15" hidden="false" customHeight="true" outlineLevel="0" collapsed="false">
      <c r="A166" s="152" t="s">
        <v>42</v>
      </c>
      <c r="B166" s="152"/>
      <c r="C166" s="152"/>
      <c r="D166" s="152"/>
    </row>
    <row r="167" customFormat="false" ht="46.25" hidden="false" customHeight="true" outlineLevel="0" collapsed="false">
      <c r="A167" s="153" t="s">
        <v>149</v>
      </c>
      <c r="B167" s="153"/>
      <c r="C167" s="153"/>
      <c r="D167" s="153"/>
    </row>
    <row r="168" customFormat="false" ht="31.4" hidden="false" customHeight="true" outlineLevel="0" collapsed="false">
      <c r="A168" s="154" t="s">
        <v>150</v>
      </c>
      <c r="B168" s="154"/>
      <c r="C168" s="154"/>
      <c r="D168" s="154"/>
    </row>
    <row r="169" customFormat="false" ht="27.1" hidden="false" customHeight="false" outlineLevel="0" collapsed="false">
      <c r="A169" s="155"/>
      <c r="B169" s="156" t="s">
        <v>151</v>
      </c>
      <c r="C169" s="157" t="n">
        <f aca="false">D42+D131+D159</f>
        <v>4977.623182676</v>
      </c>
      <c r="D169" s="158"/>
    </row>
    <row r="170" customFormat="false" ht="27.1" hidden="false" customHeight="false" outlineLevel="0" collapsed="false">
      <c r="A170" s="155"/>
      <c r="B170" s="156" t="s">
        <v>152</v>
      </c>
      <c r="C170" s="157" t="n">
        <f aca="false">C169/30</f>
        <v>165.920772755867</v>
      </c>
      <c r="D170" s="158"/>
    </row>
    <row r="171" customFormat="false" ht="27.1" hidden="false" customHeight="false" outlineLevel="0" collapsed="false">
      <c r="A171" s="155"/>
      <c r="B171" s="156" t="s">
        <v>153</v>
      </c>
      <c r="C171" s="159" t="n">
        <f aca="false">(252/365)*30</f>
        <v>20.7123287671233</v>
      </c>
      <c r="D171" s="158"/>
    </row>
    <row r="172" customFormat="false" ht="15" hidden="false" customHeight="false" outlineLevel="0" collapsed="false">
      <c r="A172" s="155"/>
      <c r="B172" s="156" t="s">
        <v>154</v>
      </c>
      <c r="C172" s="160" t="n">
        <f aca="false">C170*C171</f>
        <v>3436.60559461466</v>
      </c>
      <c r="D172" s="161"/>
    </row>
    <row r="173" customFormat="false" ht="15" hidden="false" customHeight="false" outlineLevel="0" collapsed="false">
      <c r="A173" s="155"/>
      <c r="B173" s="156" t="s">
        <v>155</v>
      </c>
      <c r="C173" s="160" t="n">
        <f aca="false">C172/12</f>
        <v>286.383799551222</v>
      </c>
      <c r="D173" s="162"/>
    </row>
    <row r="174" customFormat="false" ht="23.85" hidden="false" customHeight="true" outlineLevel="0" collapsed="false">
      <c r="A174" s="163" t="s">
        <v>156</v>
      </c>
      <c r="B174" s="163"/>
      <c r="C174" s="163"/>
      <c r="D174" s="164" t="n">
        <f aca="false">D165/$D$15</f>
        <v>0</v>
      </c>
    </row>
    <row r="175" customFormat="false" ht="15" hidden="false" customHeight="false" outlineLevel="0" collapsed="false">
      <c r="A175" s="165"/>
      <c r="B175" s="59"/>
      <c r="C175" s="60"/>
      <c r="D175" s="166"/>
    </row>
    <row r="176" customFormat="false" ht="15" hidden="false" customHeight="false" outlineLevel="0" collapsed="false">
      <c r="A176" s="62" t="s">
        <v>20</v>
      </c>
      <c r="B176" s="150" t="s">
        <v>157</v>
      </c>
      <c r="C176" s="150"/>
      <c r="D176" s="151" t="e">
        <f aca="false">#REF!</f>
        <v>#REF!</v>
      </c>
    </row>
    <row r="177" customFormat="false" ht="15" hidden="false" customHeight="true" outlineLevel="0" collapsed="false">
      <c r="A177" s="152" t="s">
        <v>42</v>
      </c>
      <c r="B177" s="152"/>
      <c r="C177" s="152"/>
      <c r="D177" s="152"/>
    </row>
    <row r="178" customFormat="false" ht="15" hidden="false" customHeight="true" outlineLevel="0" collapsed="false">
      <c r="A178" s="167" t="s">
        <v>158</v>
      </c>
      <c r="B178" s="167"/>
      <c r="C178" s="167"/>
      <c r="D178" s="167"/>
    </row>
    <row r="179" customFormat="false" ht="46.25" hidden="false" customHeight="true" outlineLevel="0" collapsed="false">
      <c r="A179" s="153" t="s">
        <v>159</v>
      </c>
      <c r="B179" s="153"/>
      <c r="C179" s="153"/>
      <c r="D179" s="153"/>
    </row>
    <row r="180" customFormat="false" ht="23.85" hidden="false" customHeight="true" outlineLevel="0" collapsed="false">
      <c r="A180" s="163" t="s">
        <v>156</v>
      </c>
      <c r="B180" s="163"/>
      <c r="C180" s="163"/>
      <c r="D180" s="164" t="e">
        <f aca="false">D176/$D$15</f>
        <v>#REF!</v>
      </c>
    </row>
    <row r="181" customFormat="false" ht="15" hidden="false" customHeight="false" outlineLevel="0" collapsed="false">
      <c r="A181" s="165"/>
      <c r="B181" s="59"/>
      <c r="C181" s="60"/>
      <c r="D181" s="166"/>
    </row>
    <row r="182" customFormat="false" ht="15" hidden="false" customHeight="false" outlineLevel="0" collapsed="false">
      <c r="A182" s="62" t="s">
        <v>43</v>
      </c>
      <c r="B182" s="150" t="s">
        <v>160</v>
      </c>
      <c r="C182" s="150"/>
      <c r="D182" s="151" t="e">
        <f aca="false">#REF!</f>
        <v>#REF!</v>
      </c>
    </row>
    <row r="183" customFormat="false" ht="15" hidden="false" customHeight="true" outlineLevel="0" collapsed="false">
      <c r="A183" s="152" t="s">
        <v>42</v>
      </c>
      <c r="B183" s="152"/>
      <c r="C183" s="152"/>
      <c r="D183" s="152"/>
    </row>
    <row r="184" customFormat="false" ht="15" hidden="false" customHeight="true" outlineLevel="0" collapsed="false">
      <c r="A184" s="167" t="s">
        <v>158</v>
      </c>
      <c r="B184" s="167"/>
      <c r="C184" s="167"/>
      <c r="D184" s="167"/>
    </row>
    <row r="185" customFormat="false" ht="46.25" hidden="false" customHeight="true" outlineLevel="0" collapsed="false">
      <c r="A185" s="168" t="s">
        <v>161</v>
      </c>
      <c r="B185" s="168"/>
      <c r="C185" s="168"/>
      <c r="D185" s="168"/>
    </row>
    <row r="186" customFormat="false" ht="23.85" hidden="false" customHeight="true" outlineLevel="0" collapsed="false">
      <c r="A186" s="163" t="s">
        <v>156</v>
      </c>
      <c r="B186" s="163"/>
      <c r="C186" s="163"/>
      <c r="D186" s="164" t="e">
        <f aca="false">D182/$D$15</f>
        <v>#REF!</v>
      </c>
    </row>
    <row r="187" customFormat="false" ht="15" hidden="false" customHeight="false" outlineLevel="0" collapsed="false">
      <c r="A187" s="165"/>
      <c r="B187" s="59"/>
      <c r="C187" s="60"/>
      <c r="D187" s="166"/>
    </row>
    <row r="188" customFormat="false" ht="15" hidden="false" customHeight="false" outlineLevel="0" collapsed="false">
      <c r="A188" s="62" t="s">
        <v>45</v>
      </c>
      <c r="B188" s="150" t="s">
        <v>162</v>
      </c>
      <c r="C188" s="150"/>
      <c r="D188" s="151" t="e">
        <f aca="false">#REF!</f>
        <v>#REF!</v>
      </c>
    </row>
    <row r="189" customFormat="false" ht="15" hidden="false" customHeight="true" outlineLevel="0" collapsed="false">
      <c r="A189" s="152" t="s">
        <v>42</v>
      </c>
      <c r="B189" s="152"/>
      <c r="C189" s="152"/>
      <c r="D189" s="152"/>
    </row>
    <row r="190" customFormat="false" ht="15" hidden="false" customHeight="true" outlineLevel="0" collapsed="false">
      <c r="A190" s="167" t="s">
        <v>158</v>
      </c>
      <c r="B190" s="167"/>
      <c r="C190" s="167"/>
      <c r="D190" s="167"/>
    </row>
    <row r="191" customFormat="false" ht="46.25" hidden="false" customHeight="true" outlineLevel="0" collapsed="false">
      <c r="A191" s="168" t="s">
        <v>163</v>
      </c>
      <c r="B191" s="168"/>
      <c r="C191" s="168"/>
      <c r="D191" s="168"/>
    </row>
    <row r="192" customFormat="false" ht="23.85" hidden="false" customHeight="true" outlineLevel="0" collapsed="false">
      <c r="A192" s="163" t="s">
        <v>156</v>
      </c>
      <c r="B192" s="163"/>
      <c r="C192" s="163"/>
      <c r="D192" s="164" t="e">
        <f aca="false">D188/$D$15</f>
        <v>#REF!</v>
      </c>
    </row>
    <row r="193" customFormat="false" ht="15" hidden="false" customHeight="false" outlineLevel="0" collapsed="false">
      <c r="A193" s="165"/>
      <c r="B193" s="59"/>
      <c r="C193" s="60"/>
      <c r="D193" s="166"/>
    </row>
    <row r="194" customFormat="false" ht="15" hidden="false" customHeight="false" outlineLevel="0" collapsed="false">
      <c r="A194" s="169" t="s">
        <v>51</v>
      </c>
      <c r="B194" s="139" t="s">
        <v>164</v>
      </c>
      <c r="C194" s="139"/>
      <c r="D194" s="170"/>
    </row>
    <row r="195" customFormat="false" ht="46.25" hidden="false" customHeight="true" outlineLevel="0" collapsed="false">
      <c r="A195" s="168" t="s">
        <v>165</v>
      </c>
      <c r="B195" s="168"/>
      <c r="C195" s="168"/>
      <c r="D195" s="168"/>
    </row>
    <row r="196" customFormat="false" ht="23.85" hidden="false" customHeight="true" outlineLevel="0" collapsed="false">
      <c r="A196" s="163" t="s">
        <v>156</v>
      </c>
      <c r="B196" s="163"/>
      <c r="C196" s="163"/>
      <c r="D196" s="164" t="n">
        <f aca="false">D194/$D$15</f>
        <v>0</v>
      </c>
    </row>
    <row r="197" customFormat="false" ht="15" hidden="false" customHeight="false" outlineLevel="0" collapsed="false">
      <c r="A197" s="165"/>
      <c r="B197" s="59"/>
      <c r="C197" s="60"/>
      <c r="D197" s="166"/>
    </row>
    <row r="198" customFormat="false" ht="15" hidden="false" customHeight="false" outlineLevel="0" collapsed="false">
      <c r="A198" s="169" t="s">
        <v>56</v>
      </c>
      <c r="B198" s="139" t="s">
        <v>166</v>
      </c>
      <c r="C198" s="139"/>
      <c r="D198" s="170"/>
    </row>
    <row r="199" customFormat="false" ht="15" hidden="false" customHeight="true" outlineLevel="0" collapsed="false">
      <c r="A199" s="167" t="s">
        <v>158</v>
      </c>
      <c r="B199" s="167"/>
      <c r="C199" s="167"/>
      <c r="D199" s="167"/>
    </row>
    <row r="200" customFormat="false" ht="35.05" hidden="false" customHeight="true" outlineLevel="0" collapsed="false">
      <c r="A200" s="171" t="s">
        <v>167</v>
      </c>
      <c r="B200" s="171"/>
      <c r="C200" s="171"/>
      <c r="D200" s="171"/>
    </row>
    <row r="201" customFormat="false" ht="23.85" hidden="false" customHeight="true" outlineLevel="0" collapsed="false">
      <c r="A201" s="163" t="s">
        <v>156</v>
      </c>
      <c r="B201" s="163"/>
      <c r="C201" s="163"/>
      <c r="D201" s="164" t="n">
        <f aca="false">D198/$D$15</f>
        <v>0</v>
      </c>
    </row>
    <row r="202" customFormat="false" ht="15" hidden="false" customHeight="false" outlineLevel="0" collapsed="false">
      <c r="A202" s="165"/>
      <c r="B202" s="59"/>
      <c r="C202" s="60"/>
      <c r="D202" s="166"/>
    </row>
    <row r="203" customFormat="false" ht="15" hidden="false" customHeight="false" outlineLevel="0" collapsed="false">
      <c r="A203" s="84" t="s">
        <v>72</v>
      </c>
      <c r="B203" s="84"/>
      <c r="C203" s="84"/>
      <c r="D203" s="83" t="e">
        <f aca="false">SUM(D165,D176,D182,D188,D194,D198)</f>
        <v>#REF!</v>
      </c>
    </row>
    <row r="204" customFormat="false" ht="15" hidden="false" customHeight="false" outlineLevel="0" collapsed="false">
      <c r="A204" s="17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5" hidden="false" customHeight="false" outlineLevel="0" collapsed="false">
      <c r="A205" s="173" t="s">
        <v>168</v>
      </c>
      <c r="B205" s="173"/>
      <c r="C205" s="173"/>
      <c r="D205" s="173"/>
      <c r="E205" s="2"/>
      <c r="F205" s="2"/>
      <c r="G205" s="2"/>
      <c r="H205" s="2"/>
      <c r="I205" s="2"/>
      <c r="J205" s="2"/>
      <c r="K205" s="2"/>
      <c r="L205" s="2"/>
      <c r="M205" s="2"/>
      <c r="N205" s="2"/>
      <c r="O205" s="2"/>
      <c r="P205" s="2"/>
      <c r="Q205" s="2"/>
      <c r="R205" s="2"/>
      <c r="S205" s="2"/>
      <c r="T205" s="2"/>
      <c r="U205" s="2"/>
      <c r="V205" s="2"/>
      <c r="W205" s="2"/>
      <c r="X205" s="2"/>
      <c r="Y205" s="2"/>
      <c r="Z205" s="2"/>
    </row>
    <row r="206" customFormat="false" ht="13.8" hidden="false" customHeight="true" outlineLevel="0" collapsed="false">
      <c r="A206" s="33" t="s">
        <v>169</v>
      </c>
      <c r="B206" s="149" t="s">
        <v>170</v>
      </c>
      <c r="C206" s="149"/>
      <c r="D206" s="33" t="s">
        <v>17</v>
      </c>
      <c r="E206" s="2"/>
      <c r="F206" s="2"/>
      <c r="G206" s="2"/>
      <c r="H206" s="2"/>
      <c r="I206" s="2"/>
      <c r="J206" s="2"/>
      <c r="K206" s="2"/>
      <c r="L206" s="2"/>
      <c r="M206" s="2"/>
      <c r="N206" s="2"/>
      <c r="O206" s="2"/>
      <c r="P206" s="2"/>
      <c r="Q206" s="2"/>
      <c r="R206" s="2"/>
      <c r="S206" s="2"/>
      <c r="T206" s="2"/>
      <c r="U206" s="2"/>
      <c r="V206" s="2"/>
      <c r="W206" s="2"/>
      <c r="X206" s="2"/>
      <c r="Y206" s="2"/>
      <c r="Z206" s="2"/>
    </row>
    <row r="207" customFormat="false" ht="13.8" hidden="false" customHeight="true" outlineLevel="0" collapsed="false">
      <c r="A207" s="174" t="s">
        <v>18</v>
      </c>
      <c r="B207" s="175" t="s">
        <v>171</v>
      </c>
      <c r="C207" s="175"/>
      <c r="D207" s="176" t="n">
        <v>0</v>
      </c>
      <c r="E207" s="2"/>
      <c r="F207" s="2"/>
      <c r="G207" s="2"/>
      <c r="H207" s="2"/>
      <c r="I207" s="2"/>
      <c r="J207" s="2"/>
      <c r="K207" s="2"/>
      <c r="L207" s="2"/>
      <c r="M207" s="2"/>
      <c r="N207" s="2"/>
      <c r="O207" s="2"/>
      <c r="P207" s="2"/>
      <c r="Q207" s="2"/>
      <c r="R207" s="2"/>
      <c r="S207" s="2"/>
      <c r="T207" s="2"/>
      <c r="U207" s="2"/>
      <c r="V207" s="2"/>
      <c r="W207" s="2"/>
      <c r="X207" s="2"/>
      <c r="Y207" s="2"/>
      <c r="Z207" s="2"/>
    </row>
    <row r="208" customFormat="false" ht="13.8" hidden="false" customHeight="true" outlineLevel="0" collapsed="false">
      <c r="A208" s="177" t="s">
        <v>42</v>
      </c>
      <c r="B208" s="177"/>
      <c r="C208" s="177"/>
      <c r="D208" s="177"/>
    </row>
    <row r="209" customFormat="false" ht="15" hidden="false" customHeight="false" outlineLevel="0" collapsed="false">
      <c r="A209" s="165"/>
      <c r="B209" s="59"/>
      <c r="C209" s="60"/>
      <c r="D209" s="166"/>
    </row>
    <row r="210" customFormat="false" ht="14.15" hidden="false" customHeight="true" outlineLevel="0" collapsed="false">
      <c r="A210" s="33" t="s">
        <v>172</v>
      </c>
      <c r="B210" s="33"/>
      <c r="C210" s="33"/>
      <c r="D210" s="178" t="n">
        <f aca="false">D207</f>
        <v>0</v>
      </c>
      <c r="E210" s="2"/>
      <c r="F210" s="2"/>
      <c r="G210" s="2"/>
      <c r="H210" s="2"/>
      <c r="I210" s="2"/>
      <c r="J210" s="2"/>
      <c r="K210" s="2"/>
      <c r="L210" s="2"/>
      <c r="M210" s="2"/>
      <c r="N210" s="2"/>
      <c r="O210" s="2"/>
      <c r="P210" s="2"/>
      <c r="Q210" s="2"/>
      <c r="R210" s="2"/>
      <c r="S210" s="2"/>
      <c r="T210" s="2"/>
      <c r="U210" s="2"/>
      <c r="V210" s="2"/>
      <c r="W210" s="2"/>
      <c r="X210" s="2"/>
      <c r="Y210" s="2"/>
      <c r="Z210" s="2"/>
    </row>
    <row r="211" customFormat="false" ht="15" hidden="false" customHeight="false" outlineLevel="0" collapsed="false">
      <c r="A211" s="179"/>
      <c r="B211" s="180"/>
      <c r="C211" s="181"/>
      <c r="D211" s="182"/>
      <c r="E211" s="2"/>
      <c r="F211" s="2"/>
      <c r="G211" s="2"/>
      <c r="H211" s="2"/>
      <c r="I211" s="2"/>
      <c r="J211" s="2"/>
      <c r="K211" s="2"/>
      <c r="L211" s="2"/>
      <c r="M211" s="2"/>
      <c r="N211" s="2"/>
      <c r="O211" s="2"/>
      <c r="P211" s="2"/>
      <c r="Q211" s="2"/>
      <c r="R211" s="2"/>
      <c r="S211" s="2"/>
      <c r="T211" s="2"/>
      <c r="U211" s="2"/>
      <c r="V211" s="2"/>
      <c r="W211" s="2"/>
      <c r="X211" s="2"/>
      <c r="Y211" s="2"/>
      <c r="Z211" s="2"/>
    </row>
    <row r="212" customFormat="false" ht="25.55" hidden="false" customHeight="true" outlineLevel="0" collapsed="false">
      <c r="A212" s="183" t="s">
        <v>173</v>
      </c>
      <c r="B212" s="183"/>
      <c r="C212" s="183"/>
      <c r="D212" s="183"/>
      <c r="E212" s="2"/>
      <c r="F212" s="2"/>
      <c r="G212" s="2"/>
      <c r="H212" s="2"/>
      <c r="I212" s="2"/>
      <c r="J212" s="2"/>
      <c r="K212" s="2"/>
      <c r="L212" s="2"/>
      <c r="M212" s="2"/>
      <c r="N212" s="2"/>
      <c r="O212" s="2"/>
      <c r="P212" s="2"/>
      <c r="Q212" s="2"/>
      <c r="R212" s="2"/>
      <c r="S212" s="2"/>
      <c r="T212" s="2"/>
      <c r="U212" s="2"/>
      <c r="V212" s="2"/>
      <c r="W212" s="2"/>
      <c r="X212" s="2"/>
      <c r="Y212" s="2"/>
      <c r="Z212" s="2"/>
    </row>
    <row r="213" customFormat="false" ht="15" hidden="false" customHeight="false" outlineLevel="0" collapsed="false">
      <c r="A213" s="84" t="n">
        <v>4</v>
      </c>
      <c r="B213" s="84" t="s">
        <v>174</v>
      </c>
      <c r="C213" s="84"/>
      <c r="D213" s="84" t="s">
        <v>175</v>
      </c>
      <c r="E213" s="2"/>
      <c r="F213" s="2"/>
      <c r="G213" s="2"/>
      <c r="H213" s="2"/>
      <c r="I213" s="2"/>
      <c r="J213" s="2"/>
      <c r="K213" s="2"/>
      <c r="L213" s="2"/>
      <c r="M213" s="2"/>
      <c r="N213" s="2"/>
      <c r="O213" s="2"/>
      <c r="P213" s="2"/>
      <c r="Q213" s="2"/>
      <c r="R213" s="2"/>
      <c r="S213" s="2"/>
      <c r="T213" s="2"/>
      <c r="U213" s="2"/>
      <c r="V213" s="2"/>
      <c r="W213" s="2"/>
      <c r="X213" s="2"/>
      <c r="Y213" s="2"/>
      <c r="Z213" s="2"/>
    </row>
    <row r="214" customFormat="false" ht="15" hidden="false" customHeight="false" outlineLevel="0" collapsed="false">
      <c r="A214" s="35" t="s">
        <v>146</v>
      </c>
      <c r="B214" s="139" t="s">
        <v>147</v>
      </c>
      <c r="C214" s="139"/>
      <c r="D214" s="184" t="e">
        <f aca="false">D203</f>
        <v>#REF!</v>
      </c>
      <c r="E214" s="2"/>
      <c r="F214" s="2"/>
      <c r="G214" s="2"/>
      <c r="H214" s="2"/>
      <c r="I214" s="2"/>
      <c r="J214" s="2"/>
      <c r="K214" s="2"/>
      <c r="L214" s="2"/>
      <c r="M214" s="2"/>
      <c r="N214" s="2"/>
      <c r="O214" s="2"/>
      <c r="P214" s="2"/>
      <c r="Q214" s="2"/>
      <c r="R214" s="2"/>
      <c r="S214" s="2"/>
      <c r="T214" s="2"/>
      <c r="U214" s="2"/>
      <c r="V214" s="2"/>
      <c r="W214" s="2"/>
      <c r="X214" s="2"/>
      <c r="Y214" s="2"/>
      <c r="Z214" s="2"/>
    </row>
    <row r="215" customFormat="false" ht="15" hidden="false" customHeight="false" outlineLevel="0" collapsed="false">
      <c r="A215" s="62" t="s">
        <v>169</v>
      </c>
      <c r="B215" s="150" t="s">
        <v>170</v>
      </c>
      <c r="C215" s="150"/>
      <c r="D215" s="151" t="n">
        <f aca="false">D210</f>
        <v>0</v>
      </c>
      <c r="E215" s="2"/>
      <c r="F215" s="2"/>
      <c r="G215" s="2"/>
      <c r="H215" s="2"/>
      <c r="I215" s="2"/>
      <c r="J215" s="2"/>
      <c r="K215" s="2"/>
      <c r="L215" s="2"/>
      <c r="M215" s="2"/>
      <c r="N215" s="2"/>
      <c r="O215" s="2"/>
      <c r="P215" s="2"/>
      <c r="Q215" s="2"/>
      <c r="R215" s="2"/>
      <c r="S215" s="2"/>
      <c r="T215" s="2"/>
      <c r="U215" s="2"/>
      <c r="V215" s="2"/>
      <c r="W215" s="2"/>
      <c r="X215" s="2"/>
      <c r="Y215" s="2"/>
      <c r="Z215" s="2"/>
    </row>
    <row r="216" customFormat="false" ht="15" hidden="false" customHeight="false" outlineLevel="0" collapsed="false">
      <c r="A216" s="42" t="s">
        <v>72</v>
      </c>
      <c r="B216" s="42"/>
      <c r="C216" s="42"/>
      <c r="D216" s="83" t="e">
        <f aca="false">SUM(D214:D215)</f>
        <v>#REF!</v>
      </c>
      <c r="E216" s="2"/>
      <c r="F216" s="2"/>
      <c r="G216" s="2"/>
      <c r="H216" s="2"/>
      <c r="I216" s="2"/>
      <c r="J216" s="2"/>
      <c r="K216" s="2"/>
      <c r="L216" s="2"/>
      <c r="M216" s="2"/>
      <c r="N216" s="2"/>
      <c r="O216" s="2"/>
      <c r="P216" s="2"/>
      <c r="Q216" s="2"/>
      <c r="R216" s="2"/>
      <c r="S216" s="2"/>
      <c r="T216" s="2"/>
      <c r="U216" s="2"/>
      <c r="V216" s="2"/>
      <c r="W216" s="2"/>
      <c r="X216" s="2"/>
      <c r="Y216" s="2"/>
      <c r="Z216" s="2"/>
    </row>
    <row r="217" customFormat="false" ht="15" hidden="false" customHeight="false" outlineLevel="0" collapsed="false">
      <c r="D217" s="185"/>
    </row>
    <row r="218" customFormat="false" ht="15" hidden="false" customHeight="false" outlineLevel="0" collapsed="false">
      <c r="A218" s="109" t="s">
        <v>176</v>
      </c>
      <c r="B218" s="109"/>
      <c r="C218" s="109"/>
      <c r="D218" s="109"/>
    </row>
    <row r="219" customFormat="false" ht="13.8" hidden="false" customHeight="true" outlineLevel="0" collapsed="false">
      <c r="A219" s="33" t="n">
        <v>5</v>
      </c>
      <c r="B219" s="186" t="s">
        <v>177</v>
      </c>
      <c r="C219" s="186"/>
      <c r="D219" s="33" t="s">
        <v>17</v>
      </c>
    </row>
    <row r="220" customFormat="false" ht="13.8" hidden="false" customHeight="true" outlineLevel="0" collapsed="false">
      <c r="A220" s="35" t="s">
        <v>18</v>
      </c>
      <c r="B220" s="187" t="s">
        <v>178</v>
      </c>
      <c r="C220" s="187"/>
      <c r="D220" s="170" t="n">
        <f aca="false">Uniformes!G9</f>
        <v>0</v>
      </c>
    </row>
    <row r="221" customFormat="false" ht="35.05" hidden="false" customHeight="true" outlineLevel="0" collapsed="false">
      <c r="A221" s="188" t="s">
        <v>179</v>
      </c>
      <c r="B221" s="188"/>
      <c r="C221" s="188"/>
      <c r="D221" s="188"/>
    </row>
    <row r="222" customFormat="false" ht="15" hidden="false" customHeight="false" outlineLevel="0" collapsed="false">
      <c r="A222" s="189"/>
      <c r="B222" s="190"/>
      <c r="C222" s="191"/>
      <c r="D222" s="191"/>
    </row>
    <row r="223" customFormat="false" ht="13.8" hidden="false" customHeight="true" outlineLevel="0" collapsed="false">
      <c r="A223" s="62" t="s">
        <v>20</v>
      </c>
      <c r="B223" s="192" t="s">
        <v>180</v>
      </c>
      <c r="C223" s="192"/>
      <c r="D223" s="151" t="s">
        <v>181</v>
      </c>
    </row>
    <row r="224" customFormat="false" ht="23.85" hidden="false" customHeight="true" outlineLevel="0" collapsed="false">
      <c r="A224" s="193" t="s">
        <v>42</v>
      </c>
      <c r="B224" s="193"/>
      <c r="C224" s="193"/>
      <c r="D224" s="193"/>
    </row>
    <row r="225" customFormat="false" ht="15" hidden="false" customHeight="false" outlineLevel="0" collapsed="false">
      <c r="A225" s="174"/>
      <c r="B225" s="194"/>
      <c r="C225" s="195"/>
      <c r="D225" s="195"/>
    </row>
    <row r="226" customFormat="false" ht="13.8" hidden="false" customHeight="true" outlineLevel="0" collapsed="false">
      <c r="A226" s="62" t="s">
        <v>43</v>
      </c>
      <c r="B226" s="192" t="s">
        <v>182</v>
      </c>
      <c r="C226" s="192"/>
      <c r="D226" s="151" t="s">
        <v>181</v>
      </c>
    </row>
    <row r="227" customFormat="false" ht="23.85" hidden="false" customHeight="true" outlineLevel="0" collapsed="false">
      <c r="A227" s="193" t="s">
        <v>42</v>
      </c>
      <c r="B227" s="193"/>
      <c r="C227" s="193"/>
      <c r="D227" s="193"/>
    </row>
    <row r="228" customFormat="false" ht="15" hidden="false" customHeight="false" outlineLevel="0" collapsed="false">
      <c r="A228" s="174"/>
      <c r="B228" s="194"/>
      <c r="C228" s="195"/>
      <c r="D228" s="195"/>
    </row>
    <row r="229" customFormat="false" ht="15" hidden="false" customHeight="false" outlineLevel="0" collapsed="false">
      <c r="A229" s="62" t="s">
        <v>45</v>
      </c>
      <c r="B229" s="192" t="s">
        <v>183</v>
      </c>
      <c r="C229" s="192"/>
      <c r="D229" s="151" t="s">
        <v>181</v>
      </c>
    </row>
    <row r="230" customFormat="false" ht="23.85" hidden="false" customHeight="true" outlineLevel="0" collapsed="false">
      <c r="A230" s="193" t="s">
        <v>42</v>
      </c>
      <c r="B230" s="193"/>
      <c r="C230" s="193"/>
      <c r="D230" s="193"/>
    </row>
    <row r="231" customFormat="false" ht="15" hidden="false" customHeight="false" outlineLevel="0" collapsed="false">
      <c r="A231" s="189"/>
      <c r="B231" s="190"/>
      <c r="C231" s="191"/>
      <c r="D231" s="191"/>
    </row>
    <row r="232" customFormat="false" ht="14.15" hidden="false" customHeight="true" outlineLevel="0" collapsed="false">
      <c r="A232" s="33" t="s">
        <v>72</v>
      </c>
      <c r="B232" s="33"/>
      <c r="C232" s="33"/>
      <c r="D232" s="178" t="n">
        <f aca="false">SUM(D220:D231)</f>
        <v>0</v>
      </c>
    </row>
    <row r="234" customFormat="false" ht="15" hidden="false" customHeight="false" outlineLevel="0" collapsed="false">
      <c r="A234" s="173" t="s">
        <v>184</v>
      </c>
      <c r="B234" s="173"/>
      <c r="C234" s="173"/>
      <c r="D234" s="173"/>
    </row>
    <row r="235" customFormat="false" ht="15" hidden="false" customHeight="false" outlineLevel="0" collapsed="false">
      <c r="A235" s="33" t="n">
        <v>6</v>
      </c>
      <c r="B235" s="196" t="s">
        <v>185</v>
      </c>
      <c r="C235" s="33" t="s">
        <v>186</v>
      </c>
      <c r="D235" s="33" t="s">
        <v>17</v>
      </c>
    </row>
    <row r="236" customFormat="false" ht="15" hidden="false" customHeight="false" outlineLevel="0" collapsed="false">
      <c r="A236" s="35" t="s">
        <v>18</v>
      </c>
      <c r="B236" s="187" t="s">
        <v>187</v>
      </c>
      <c r="C236" s="197"/>
      <c r="D236" s="184" t="e">
        <f aca="false">C236*D273</f>
        <v>#REF!</v>
      </c>
    </row>
    <row r="237" customFormat="false" ht="35.05" hidden="false" customHeight="true" outlineLevel="0" collapsed="false">
      <c r="A237" s="168" t="s">
        <v>188</v>
      </c>
      <c r="B237" s="168"/>
      <c r="C237" s="168"/>
      <c r="D237" s="168"/>
    </row>
    <row r="238" customFormat="false" ht="15" hidden="false" customHeight="false" outlineLevel="0" collapsed="false">
      <c r="A238" s="165"/>
      <c r="B238" s="59"/>
      <c r="C238" s="60"/>
      <c r="D238" s="166"/>
    </row>
    <row r="239" customFormat="false" ht="15" hidden="false" customHeight="false" outlineLevel="0" collapsed="false">
      <c r="A239" s="35" t="s">
        <v>20</v>
      </c>
      <c r="B239" s="36" t="s">
        <v>189</v>
      </c>
      <c r="C239" s="197"/>
      <c r="D239" s="184" t="e">
        <f aca="false">C239*(D273+D236)</f>
        <v>#REF!</v>
      </c>
    </row>
    <row r="240" customFormat="false" ht="35.05" hidden="false" customHeight="true" outlineLevel="0" collapsed="false">
      <c r="A240" s="168" t="s">
        <v>190</v>
      </c>
      <c r="B240" s="168"/>
      <c r="C240" s="168"/>
      <c r="D240" s="168"/>
    </row>
    <row r="241" customFormat="false" ht="15" hidden="false" customHeight="false" outlineLevel="0" collapsed="false">
      <c r="A241" s="165"/>
      <c r="B241" s="59"/>
      <c r="C241" s="60"/>
      <c r="D241" s="166"/>
    </row>
    <row r="242" customFormat="false" ht="15" hidden="false" customHeight="false" outlineLevel="0" collapsed="false">
      <c r="A242" s="35" t="s">
        <v>43</v>
      </c>
      <c r="B242" s="36" t="s">
        <v>191</v>
      </c>
      <c r="C242" s="198" t="n">
        <f aca="false">SUM(C249:C250,C254,C258,C261)</f>
        <v>0.03</v>
      </c>
      <c r="D242" s="184" t="e">
        <f aca="false">SUM(D249,D250,D254,D258,D261)</f>
        <v>#REF!</v>
      </c>
    </row>
    <row r="243" customFormat="false" ht="23.85" hidden="false" customHeight="true" outlineLevel="0" collapsed="false">
      <c r="A243" s="168" t="s">
        <v>192</v>
      </c>
      <c r="B243" s="168"/>
      <c r="C243" s="168"/>
      <c r="D243" s="168"/>
    </row>
    <row r="244" customFormat="false" ht="15" hidden="false" customHeight="false" outlineLevel="0" collapsed="false">
      <c r="A244" s="199"/>
      <c r="B244" s="200"/>
      <c r="C244" s="104"/>
      <c r="D244" s="201"/>
    </row>
    <row r="245" customFormat="false" ht="13.8" hidden="false" customHeight="true" outlineLevel="0" collapsed="false">
      <c r="A245" s="202" t="s">
        <v>193</v>
      </c>
      <c r="B245" s="202"/>
      <c r="C245" s="203" t="n">
        <f aca="false">1-C242</f>
        <v>0.97</v>
      </c>
      <c r="D245" s="204"/>
    </row>
    <row r="246" customFormat="false" ht="23.85" hidden="false" customHeight="true" outlineLevel="0" collapsed="false">
      <c r="A246" s="205" t="s">
        <v>194</v>
      </c>
      <c r="B246" s="205"/>
      <c r="C246" s="205"/>
      <c r="D246" s="206"/>
    </row>
    <row r="247" customFormat="false" ht="13.8" hidden="false" customHeight="true" outlineLevel="0" collapsed="false">
      <c r="A247" s="207" t="s">
        <v>195</v>
      </c>
      <c r="B247" s="207"/>
      <c r="C247" s="208"/>
      <c r="D247" s="208"/>
    </row>
    <row r="248" customFormat="false" ht="13.8" hidden="false" customHeight="true" outlineLevel="0" collapsed="false">
      <c r="A248" s="209"/>
      <c r="B248" s="210" t="s">
        <v>196</v>
      </c>
      <c r="C248" s="210"/>
      <c r="D248" s="210"/>
    </row>
    <row r="249" customFormat="false" ht="15" hidden="false" customHeight="false" outlineLevel="0" collapsed="false">
      <c r="A249" s="211"/>
      <c r="B249" s="212" t="s">
        <v>197</v>
      </c>
      <c r="C249" s="197"/>
      <c r="D249" s="213" t="e">
        <f aca="false">C249*(($D$273+$D$236+$D$239)/$C$245)</f>
        <v>#REF!</v>
      </c>
    </row>
    <row r="250" customFormat="false" ht="15" hidden="false" customHeight="false" outlineLevel="0" collapsed="false">
      <c r="A250" s="211"/>
      <c r="B250" s="212" t="s">
        <v>198</v>
      </c>
      <c r="C250" s="197"/>
      <c r="D250" s="213" t="e">
        <f aca="false">C250*(($D$273+$D$236+$D$239)/$C$245)</f>
        <v>#REF!</v>
      </c>
    </row>
    <row r="251" customFormat="false" ht="68.65" hidden="false" customHeight="true" outlineLevel="0" collapsed="false">
      <c r="A251" s="168" t="s">
        <v>199</v>
      </c>
      <c r="B251" s="168"/>
      <c r="C251" s="168"/>
      <c r="D251" s="168"/>
    </row>
    <row r="252" customFormat="false" ht="15" hidden="false" customHeight="false" outlineLevel="0" collapsed="false">
      <c r="A252" s="165"/>
      <c r="B252" s="59"/>
      <c r="C252" s="60"/>
      <c r="D252" s="166"/>
    </row>
    <row r="253" customFormat="false" ht="13.8" hidden="false" customHeight="true" outlineLevel="0" collapsed="false">
      <c r="A253" s="214"/>
      <c r="B253" s="215" t="s">
        <v>200</v>
      </c>
      <c r="C253" s="215"/>
      <c r="D253" s="215"/>
    </row>
    <row r="254" customFormat="false" ht="15" hidden="false" customHeight="false" outlineLevel="0" collapsed="false">
      <c r="A254" s="211"/>
      <c r="B254" s="36" t="s">
        <v>201</v>
      </c>
      <c r="C254" s="216"/>
      <c r="D254" s="217" t="e">
        <f aca="false">C254*(($D$273+$D$236+$D$239)/$C$245)</f>
        <v>#REF!</v>
      </c>
    </row>
    <row r="255" customFormat="false" ht="13.8" hidden="false" customHeight="true" outlineLevel="0" collapsed="false">
      <c r="A255" s="168" t="s">
        <v>202</v>
      </c>
      <c r="B255" s="168"/>
      <c r="C255" s="168"/>
      <c r="D255" s="168"/>
    </row>
    <row r="256" customFormat="false" ht="15" hidden="false" customHeight="false" outlineLevel="0" collapsed="false">
      <c r="A256" s="165"/>
      <c r="B256" s="59"/>
      <c r="C256" s="60"/>
      <c r="D256" s="166"/>
    </row>
    <row r="257" customFormat="false" ht="13.8" hidden="false" customHeight="true" outlineLevel="0" collapsed="false">
      <c r="A257" s="218"/>
      <c r="B257" s="215" t="s">
        <v>203</v>
      </c>
      <c r="C257" s="215"/>
      <c r="D257" s="215"/>
    </row>
    <row r="258" customFormat="false" ht="15" hidden="false" customHeight="false" outlineLevel="0" collapsed="false">
      <c r="A258" s="35"/>
      <c r="B258" s="212" t="s">
        <v>204</v>
      </c>
      <c r="C258" s="198" t="n">
        <v>0.03</v>
      </c>
      <c r="D258" s="217" t="e">
        <f aca="false">C258*(($D$273+$D$236+$D$239)/$C$245)</f>
        <v>#REF!</v>
      </c>
    </row>
    <row r="259" customFormat="false" ht="13.8" hidden="false" customHeight="true" outlineLevel="0" collapsed="false">
      <c r="A259" s="168" t="s">
        <v>205</v>
      </c>
      <c r="B259" s="168"/>
      <c r="C259" s="168"/>
      <c r="D259" s="168"/>
    </row>
    <row r="260" customFormat="false" ht="15" hidden="false" customHeight="false" outlineLevel="0" collapsed="false">
      <c r="A260" s="165"/>
      <c r="B260" s="59"/>
      <c r="C260" s="60"/>
      <c r="D260" s="166"/>
    </row>
    <row r="261" customFormat="false" ht="15" hidden="false" customHeight="false" outlineLevel="0" collapsed="false">
      <c r="A261" s="219"/>
      <c r="B261" s="36" t="s">
        <v>206</v>
      </c>
      <c r="C261" s="197"/>
      <c r="D261" s="217" t="e">
        <f aca="false">C261*(($D$273+$D$236+$D$239)/$C$245)</f>
        <v>#REF!</v>
      </c>
    </row>
    <row r="262" customFormat="false" ht="13.8" hidden="false" customHeight="true" outlineLevel="0" collapsed="false">
      <c r="A262" s="220" t="s">
        <v>202</v>
      </c>
      <c r="B262" s="220"/>
      <c r="C262" s="220"/>
      <c r="D262" s="220"/>
    </row>
    <row r="263" customFormat="false" ht="15" hidden="false" customHeight="false" outlineLevel="0" collapsed="false">
      <c r="A263" s="165"/>
      <c r="B263" s="59"/>
      <c r="C263" s="60"/>
      <c r="D263" s="166"/>
    </row>
    <row r="264" customFormat="false" ht="15" hidden="false" customHeight="false" outlineLevel="0" collapsed="false">
      <c r="A264" s="42" t="s">
        <v>72</v>
      </c>
      <c r="B264" s="42"/>
      <c r="C264" s="42"/>
      <c r="D264" s="221" t="e">
        <f aca="false">SUM(D236,D239,D242)</f>
        <v>#REF!</v>
      </c>
    </row>
    <row r="265" customFormat="false" ht="15" hidden="false" customHeight="false" outlineLevel="0" collapsed="false">
      <c r="D265" s="117"/>
    </row>
    <row r="266" customFormat="false" ht="15" hidden="false" customHeight="false" outlineLevel="0" collapsed="false">
      <c r="A266" s="109" t="s">
        <v>207</v>
      </c>
      <c r="B266" s="109"/>
      <c r="C266" s="109"/>
      <c r="D266" s="109"/>
    </row>
    <row r="267" customFormat="false" ht="13.8" hidden="false" customHeight="true" outlineLevel="0" collapsed="false">
      <c r="A267" s="33" t="s">
        <v>208</v>
      </c>
      <c r="B267" s="33"/>
      <c r="C267" s="33"/>
      <c r="D267" s="33" t="s">
        <v>17</v>
      </c>
    </row>
    <row r="268" customFormat="false" ht="13.8" hidden="false" customHeight="true" outlineLevel="0" collapsed="false">
      <c r="A268" s="222" t="s">
        <v>18</v>
      </c>
      <c r="B268" s="137" t="s">
        <v>209</v>
      </c>
      <c r="C268" s="137"/>
      <c r="D268" s="223" t="n">
        <f aca="false">D42</f>
        <v>2820.93</v>
      </c>
    </row>
    <row r="269" customFormat="false" ht="13.8" hidden="false" customHeight="true" outlineLevel="0" collapsed="false">
      <c r="A269" s="222" t="s">
        <v>20</v>
      </c>
      <c r="B269" s="137" t="s">
        <v>210</v>
      </c>
      <c r="C269" s="137"/>
      <c r="D269" s="223" t="n">
        <f aca="false">D131</f>
        <v>1957.8368</v>
      </c>
    </row>
    <row r="270" customFormat="false" ht="13.8" hidden="false" customHeight="true" outlineLevel="0" collapsed="false">
      <c r="A270" s="222" t="s">
        <v>43</v>
      </c>
      <c r="B270" s="137" t="s">
        <v>211</v>
      </c>
      <c r="C270" s="137"/>
      <c r="D270" s="223" t="n">
        <f aca="false">D159</f>
        <v>198.856382676</v>
      </c>
    </row>
    <row r="271" customFormat="false" ht="13.8" hidden="false" customHeight="true" outlineLevel="0" collapsed="false">
      <c r="A271" s="222" t="s">
        <v>45</v>
      </c>
      <c r="B271" s="137" t="s">
        <v>212</v>
      </c>
      <c r="C271" s="137"/>
      <c r="D271" s="223" t="e">
        <f aca="false">D216</f>
        <v>#REF!</v>
      </c>
    </row>
    <row r="272" customFormat="false" ht="13.8" hidden="false" customHeight="true" outlineLevel="0" collapsed="false">
      <c r="A272" s="222" t="s">
        <v>213</v>
      </c>
      <c r="B272" s="137" t="s">
        <v>214</v>
      </c>
      <c r="C272" s="137"/>
      <c r="D272" s="223" t="n">
        <f aca="false">D232</f>
        <v>0</v>
      </c>
    </row>
    <row r="273" customFormat="false" ht="13.8" hidden="false" customHeight="true" outlineLevel="0" collapsed="false">
      <c r="A273" s="224" t="s">
        <v>215</v>
      </c>
      <c r="B273" s="224"/>
      <c r="C273" s="224"/>
      <c r="D273" s="225" t="e">
        <f aca="false">SUM(D268:D272)</f>
        <v>#REF!</v>
      </c>
    </row>
    <row r="274" customFormat="false" ht="13.8" hidden="false" customHeight="true" outlineLevel="0" collapsed="false">
      <c r="A274" s="33" t="s">
        <v>56</v>
      </c>
      <c r="B274" s="137" t="s">
        <v>216</v>
      </c>
      <c r="C274" s="137"/>
      <c r="D274" s="223" t="e">
        <f aca="false">D264</f>
        <v>#REF!</v>
      </c>
    </row>
    <row r="275" customFormat="false" ht="15.65" hidden="false" customHeight="true" outlineLevel="0" collapsed="false">
      <c r="A275" s="33" t="s">
        <v>217</v>
      </c>
      <c r="B275" s="33"/>
      <c r="C275" s="33"/>
      <c r="D275" s="226" t="e">
        <f aca="false">D273+D274</f>
        <v>#REF!</v>
      </c>
    </row>
  </sheetData>
  <mergeCells count="166">
    <mergeCell ref="A1:D2"/>
    <mergeCell ref="A3:D3"/>
    <mergeCell ref="E3:I3"/>
    <mergeCell ref="B4:C4"/>
    <mergeCell ref="E4:I10"/>
    <mergeCell ref="B5:C5"/>
    <mergeCell ref="B6:C6"/>
    <mergeCell ref="B7:C7"/>
    <mergeCell ref="B8:C8"/>
    <mergeCell ref="A11:D11"/>
    <mergeCell ref="A12:D12"/>
    <mergeCell ref="A13:D13"/>
    <mergeCell ref="B14:D14"/>
    <mergeCell ref="A16:B16"/>
    <mergeCell ref="C16:D16"/>
    <mergeCell ref="A17:D17"/>
    <mergeCell ref="A19:B21"/>
    <mergeCell ref="A22:C23"/>
    <mergeCell ref="A26:D26"/>
    <mergeCell ref="A29:B31"/>
    <mergeCell ref="A32:D32"/>
    <mergeCell ref="A35:B37"/>
    <mergeCell ref="A38:D38"/>
    <mergeCell ref="A41:D41"/>
    <mergeCell ref="A42:B42"/>
    <mergeCell ref="A44:D44"/>
    <mergeCell ref="A45:D45"/>
    <mergeCell ref="A48:D48"/>
    <mergeCell ref="A51:D51"/>
    <mergeCell ref="A52:D52"/>
    <mergeCell ref="A53:D53"/>
    <mergeCell ref="A56:D56"/>
    <mergeCell ref="A57:D57"/>
    <mergeCell ref="A58:C58"/>
    <mergeCell ref="A60:D60"/>
    <mergeCell ref="A63:D63"/>
    <mergeCell ref="A66:D66"/>
    <mergeCell ref="A69:D69"/>
    <mergeCell ref="A72:D72"/>
    <mergeCell ref="A75:D75"/>
    <mergeCell ref="A78:D78"/>
    <mergeCell ref="A81:D81"/>
    <mergeCell ref="A84:D84"/>
    <mergeCell ref="A86:B86"/>
    <mergeCell ref="A88:D88"/>
    <mergeCell ref="B89:C89"/>
    <mergeCell ref="A91:D91"/>
    <mergeCell ref="A92:D92"/>
    <mergeCell ref="A93:D93"/>
    <mergeCell ref="A94:A97"/>
    <mergeCell ref="A99:A101"/>
    <mergeCell ref="A104:B106"/>
    <mergeCell ref="A107:D107"/>
    <mergeCell ref="A109:D109"/>
    <mergeCell ref="A110:D110"/>
    <mergeCell ref="A113:D113"/>
    <mergeCell ref="A114:D114"/>
    <mergeCell ref="A117:D117"/>
    <mergeCell ref="A118:D118"/>
    <mergeCell ref="A121:D121"/>
    <mergeCell ref="A122:D122"/>
    <mergeCell ref="A124:C124"/>
    <mergeCell ref="A126:D126"/>
    <mergeCell ref="B127:C127"/>
    <mergeCell ref="B128:C128"/>
    <mergeCell ref="B129:C129"/>
    <mergeCell ref="B130:C130"/>
    <mergeCell ref="A131:C131"/>
    <mergeCell ref="A133:D133"/>
    <mergeCell ref="B134:C134"/>
    <mergeCell ref="B135:C135"/>
    <mergeCell ref="A136:D136"/>
    <mergeCell ref="A137:C137"/>
    <mergeCell ref="B139:C139"/>
    <mergeCell ref="A140:D140"/>
    <mergeCell ref="A141:C141"/>
    <mergeCell ref="B143:C143"/>
    <mergeCell ref="A144:D144"/>
    <mergeCell ref="A145:C145"/>
    <mergeCell ref="B147:C147"/>
    <mergeCell ref="A148:D148"/>
    <mergeCell ref="A149:C149"/>
    <mergeCell ref="A150:C150"/>
    <mergeCell ref="B152:C152"/>
    <mergeCell ref="A153:D153"/>
    <mergeCell ref="B155:C155"/>
    <mergeCell ref="A156:D156"/>
    <mergeCell ref="A157:C157"/>
    <mergeCell ref="A159:C159"/>
    <mergeCell ref="A161:D161"/>
    <mergeCell ref="A162:D162"/>
    <mergeCell ref="A163:D163"/>
    <mergeCell ref="B164:C164"/>
    <mergeCell ref="B165:C165"/>
    <mergeCell ref="A166:D166"/>
    <mergeCell ref="A167:D167"/>
    <mergeCell ref="A168:D168"/>
    <mergeCell ref="A174:C174"/>
    <mergeCell ref="A177:D177"/>
    <mergeCell ref="A178:D178"/>
    <mergeCell ref="A179:D179"/>
    <mergeCell ref="A180:C180"/>
    <mergeCell ref="B182:C182"/>
    <mergeCell ref="A183:D183"/>
    <mergeCell ref="A184:D184"/>
    <mergeCell ref="A185:D185"/>
    <mergeCell ref="A186:C186"/>
    <mergeCell ref="B188:C188"/>
    <mergeCell ref="A189:D189"/>
    <mergeCell ref="A190:D190"/>
    <mergeCell ref="A191:D191"/>
    <mergeCell ref="A192:C192"/>
    <mergeCell ref="B194:C194"/>
    <mergeCell ref="A195:D195"/>
    <mergeCell ref="A196:C196"/>
    <mergeCell ref="B198:C198"/>
    <mergeCell ref="A199:D199"/>
    <mergeCell ref="A200:D200"/>
    <mergeCell ref="A201:C201"/>
    <mergeCell ref="A203:C203"/>
    <mergeCell ref="A205:D205"/>
    <mergeCell ref="B206:C206"/>
    <mergeCell ref="B207:C207"/>
    <mergeCell ref="A208:D208"/>
    <mergeCell ref="A210:C210"/>
    <mergeCell ref="A212:D212"/>
    <mergeCell ref="B213:C213"/>
    <mergeCell ref="B214:C214"/>
    <mergeCell ref="B215:C215"/>
    <mergeCell ref="A216:C216"/>
    <mergeCell ref="A218:D218"/>
    <mergeCell ref="B219:C219"/>
    <mergeCell ref="B220:C220"/>
    <mergeCell ref="A221:D221"/>
    <mergeCell ref="B223:C223"/>
    <mergeCell ref="A224:D224"/>
    <mergeCell ref="B226:C226"/>
    <mergeCell ref="A227:D227"/>
    <mergeCell ref="A230:D230"/>
    <mergeCell ref="A232:C232"/>
    <mergeCell ref="A234:D234"/>
    <mergeCell ref="A237:D237"/>
    <mergeCell ref="A240:D240"/>
    <mergeCell ref="A243:D243"/>
    <mergeCell ref="A245:B245"/>
    <mergeCell ref="A246:C246"/>
    <mergeCell ref="A247:B247"/>
    <mergeCell ref="C247:D247"/>
    <mergeCell ref="B248:D248"/>
    <mergeCell ref="A251:D251"/>
    <mergeCell ref="B253:D253"/>
    <mergeCell ref="A255:D255"/>
    <mergeCell ref="B257:D257"/>
    <mergeCell ref="A259:D259"/>
    <mergeCell ref="A262:D262"/>
    <mergeCell ref="A264:C264"/>
    <mergeCell ref="A266:D266"/>
    <mergeCell ref="A267:C267"/>
    <mergeCell ref="B268:C268"/>
    <mergeCell ref="B269:C269"/>
    <mergeCell ref="B270:C270"/>
    <mergeCell ref="B271:C271"/>
    <mergeCell ref="B272:C272"/>
    <mergeCell ref="A273:C273"/>
    <mergeCell ref="B274:C274"/>
    <mergeCell ref="A275:C275"/>
  </mergeCells>
  <printOptions headings="false" gridLines="false" gridLinesSet="true" horizontalCentered="true" verticalCentered="false"/>
  <pageMargins left="0.196527777777778" right="0.196527777777778" top="0.196527777777778" bottom="0.786111111111111" header="0.511811023622047" footer="0.196527777777778"/>
  <pageSetup paperSize="9" scale="90" fitToWidth="1" fitToHeight="1" pageOrder="downThenOver" orientation="portrait" blackAndWhite="false" draft="false" cellComments="none" horizontalDpi="300" verticalDpi="300" copies="1"/>
  <headerFooter differentFirst="false" differentOddEven="false">
    <oddHeader/>
    <oddFooter>&amp;R&amp;P de &amp;N</oddFooter>
  </headerFooter>
  <rowBreaks count="3" manualBreakCount="3">
    <brk id="82" man="true" max="16383" min="0"/>
    <brk id="150" man="true" max="16383" min="0"/>
    <brk id="210" man="true" max="16383" min="0"/>
  </rowBreaks>
  <colBreaks count="1" manualBreakCount="1">
    <brk id="4"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A07A"/>
    <pageSetUpPr fitToPage="false"/>
  </sheetPr>
  <dimension ref="A1:Z1048576"/>
  <sheetViews>
    <sheetView showFormulas="false" showGridLines="false" showRowColHeaders="true" showZeros="true" rightToLeft="false" tabSelected="false" showOutlineSymbols="true" defaultGridColor="true" view="normal" topLeftCell="A250" colorId="64" zoomScale="110" zoomScaleNormal="110" zoomScalePageLayoutView="100" workbookViewId="0">
      <selection pane="topLeft" activeCell="C245" activeCellId="0" sqref="C245"/>
    </sheetView>
  </sheetViews>
  <sheetFormatPr defaultColWidth="8.53515625" defaultRowHeight="13.8" zeroHeight="false" outlineLevelRow="0" outlineLevelCol="0"/>
  <cols>
    <col collapsed="false" customWidth="true" hidden="false" outlineLevel="0" max="1" min="1" style="227" width="10.12"/>
    <col collapsed="false" customWidth="true" hidden="false" outlineLevel="0" max="2" min="2" style="227" width="56.29"/>
    <col collapsed="false" customWidth="true" hidden="false" outlineLevel="0" max="3" min="3" style="227" width="24.04"/>
    <col collapsed="false" customWidth="true" hidden="false" outlineLevel="0" max="4" min="4" style="227" width="19.72"/>
    <col collapsed="false" customWidth="true" hidden="false" outlineLevel="0" max="5" min="5" style="227" width="14.31"/>
    <col collapsed="false" customWidth="true" hidden="false" outlineLevel="0" max="6" min="6" style="227" width="7.29"/>
    <col collapsed="false" customWidth="true" hidden="false" outlineLevel="0" max="7" min="7" style="227" width="12.42"/>
    <col collapsed="false" customWidth="true" hidden="false" outlineLevel="0" max="8" min="8" style="227" width="13.06"/>
    <col collapsed="false" customWidth="true" hidden="false" outlineLevel="0" max="25" min="9" style="227" width="6.61"/>
    <col collapsed="false" customWidth="false" hidden="false" outlineLevel="0" max="1024" min="26" style="227" width="8.52"/>
  </cols>
  <sheetData>
    <row r="1" customFormat="false" ht="13.8" hidden="false" customHeight="true" outlineLevel="0" collapsed="false">
      <c r="A1" s="228"/>
      <c r="B1" s="228"/>
      <c r="C1" s="228"/>
      <c r="D1" s="228"/>
      <c r="E1" s="229"/>
      <c r="F1" s="229"/>
      <c r="G1" s="229"/>
      <c r="H1" s="230"/>
      <c r="I1" s="230"/>
      <c r="J1" s="230"/>
      <c r="K1" s="230"/>
      <c r="L1" s="230"/>
      <c r="M1" s="230"/>
      <c r="N1" s="230"/>
      <c r="O1" s="230"/>
      <c r="P1" s="230"/>
      <c r="Q1" s="230"/>
      <c r="R1" s="230"/>
      <c r="S1" s="230"/>
      <c r="T1" s="230"/>
      <c r="U1" s="230"/>
      <c r="V1" s="230"/>
      <c r="W1" s="230"/>
      <c r="X1" s="230"/>
      <c r="Y1" s="24"/>
      <c r="Z1" s="24"/>
    </row>
    <row r="2" customFormat="false" ht="100.7" hidden="false" customHeight="true" outlineLevel="0" collapsed="false">
      <c r="A2" s="228"/>
      <c r="B2" s="228"/>
      <c r="C2" s="228"/>
      <c r="D2" s="228"/>
      <c r="E2" s="0"/>
      <c r="F2" s="0"/>
      <c r="G2" s="0"/>
      <c r="H2" s="0"/>
      <c r="I2" s="0"/>
      <c r="J2" s="230"/>
      <c r="K2" s="230"/>
      <c r="L2" s="230"/>
      <c r="M2" s="230"/>
      <c r="N2" s="230"/>
      <c r="O2" s="230"/>
      <c r="P2" s="230"/>
      <c r="Q2" s="230"/>
      <c r="R2" s="230"/>
      <c r="S2" s="230"/>
      <c r="T2" s="230"/>
      <c r="U2" s="230"/>
      <c r="V2" s="230"/>
      <c r="W2" s="230"/>
      <c r="X2" s="230"/>
      <c r="Y2" s="24"/>
      <c r="Z2" s="24"/>
    </row>
    <row r="3" customFormat="false" ht="15" hidden="false" customHeight="true" outlineLevel="0" collapsed="false">
      <c r="A3" s="33" t="s">
        <v>22</v>
      </c>
      <c r="B3" s="33" t="s">
        <v>23</v>
      </c>
      <c r="C3" s="33"/>
      <c r="D3" s="33"/>
      <c r="E3" s="231" t="s">
        <v>24</v>
      </c>
      <c r="F3" s="231"/>
      <c r="G3" s="231"/>
      <c r="H3" s="231"/>
      <c r="I3" s="231"/>
      <c r="J3" s="230"/>
      <c r="K3" s="230"/>
      <c r="L3" s="230"/>
      <c r="M3" s="230"/>
      <c r="N3" s="230"/>
      <c r="O3" s="230"/>
      <c r="P3" s="230"/>
      <c r="Q3" s="230"/>
      <c r="R3" s="230"/>
      <c r="S3" s="230"/>
      <c r="T3" s="230"/>
      <c r="U3" s="230"/>
      <c r="V3" s="230"/>
      <c r="W3" s="230"/>
      <c r="X3" s="230"/>
      <c r="Y3" s="24"/>
      <c r="Z3" s="24"/>
    </row>
    <row r="4" customFormat="false" ht="15" hidden="false" customHeight="true" outlineLevel="0" collapsed="false">
      <c r="A4" s="35" t="n">
        <v>1</v>
      </c>
      <c r="B4" s="36" t="s">
        <v>25</v>
      </c>
      <c r="C4" s="36"/>
      <c r="D4" s="37"/>
      <c r="E4" s="232" t="s">
        <v>26</v>
      </c>
      <c r="F4" s="232"/>
      <c r="G4" s="232"/>
      <c r="H4" s="232"/>
      <c r="I4" s="232"/>
      <c r="J4" s="230"/>
      <c r="K4" s="230"/>
      <c r="L4" s="230"/>
      <c r="M4" s="230"/>
      <c r="N4" s="230"/>
      <c r="O4" s="230"/>
      <c r="P4" s="230"/>
      <c r="Q4" s="230"/>
      <c r="R4" s="230"/>
      <c r="S4" s="230"/>
      <c r="T4" s="230"/>
      <c r="U4" s="230"/>
      <c r="V4" s="230"/>
      <c r="W4" s="230"/>
      <c r="X4" s="230"/>
      <c r="Y4" s="24"/>
      <c r="Z4" s="24"/>
    </row>
    <row r="5" customFormat="false" ht="15" hidden="false" customHeight="true" outlineLevel="0" collapsed="false">
      <c r="A5" s="35" t="n">
        <v>2</v>
      </c>
      <c r="B5" s="36" t="s">
        <v>27</v>
      </c>
      <c r="C5" s="36"/>
      <c r="D5" s="37"/>
      <c r="E5" s="232"/>
      <c r="F5" s="232"/>
      <c r="G5" s="232"/>
      <c r="H5" s="232"/>
      <c r="I5" s="232"/>
      <c r="J5" s="230"/>
      <c r="K5" s="230"/>
      <c r="L5" s="230"/>
      <c r="M5" s="230"/>
      <c r="N5" s="230"/>
      <c r="O5" s="230"/>
      <c r="P5" s="230"/>
      <c r="Q5" s="230"/>
      <c r="R5" s="230"/>
      <c r="S5" s="230"/>
      <c r="T5" s="230"/>
      <c r="U5" s="230"/>
      <c r="V5" s="230"/>
      <c r="W5" s="230"/>
      <c r="X5" s="230"/>
      <c r="Y5" s="24"/>
      <c r="Z5" s="24"/>
    </row>
    <row r="6" customFormat="false" ht="15" hidden="false" customHeight="true" outlineLevel="0" collapsed="false">
      <c r="A6" s="35" t="n">
        <v>3</v>
      </c>
      <c r="B6" s="36" t="s">
        <v>28</v>
      </c>
      <c r="C6" s="36"/>
      <c r="D6" s="37"/>
      <c r="E6" s="232"/>
      <c r="F6" s="232"/>
      <c r="G6" s="232"/>
      <c r="H6" s="232"/>
      <c r="I6" s="232"/>
      <c r="J6" s="230"/>
      <c r="K6" s="230"/>
      <c r="L6" s="230"/>
      <c r="M6" s="230"/>
      <c r="N6" s="230"/>
      <c r="O6" s="230"/>
      <c r="P6" s="230"/>
      <c r="Q6" s="230"/>
      <c r="R6" s="230"/>
      <c r="S6" s="230"/>
      <c r="T6" s="230"/>
      <c r="U6" s="230"/>
      <c r="V6" s="230"/>
      <c r="W6" s="230"/>
      <c r="X6" s="230"/>
      <c r="Y6" s="24"/>
      <c r="Z6" s="24"/>
    </row>
    <row r="7" customFormat="false" ht="15" hidden="false" customHeight="true" outlineLevel="0" collapsed="false">
      <c r="A7" s="35" t="n">
        <v>4</v>
      </c>
      <c r="B7" s="36" t="s">
        <v>29</v>
      </c>
      <c r="C7" s="36"/>
      <c r="D7" s="37"/>
      <c r="E7" s="232"/>
      <c r="F7" s="232"/>
      <c r="G7" s="232"/>
      <c r="H7" s="232"/>
      <c r="I7" s="232"/>
      <c r="J7" s="230"/>
      <c r="K7" s="230"/>
      <c r="L7" s="230"/>
      <c r="M7" s="230"/>
      <c r="N7" s="230"/>
      <c r="O7" s="230"/>
      <c r="P7" s="230"/>
      <c r="Q7" s="230"/>
      <c r="R7" s="230"/>
      <c r="S7" s="230"/>
      <c r="T7" s="230"/>
      <c r="U7" s="230"/>
      <c r="V7" s="230"/>
      <c r="W7" s="230"/>
      <c r="X7" s="230"/>
      <c r="Y7" s="24"/>
      <c r="Z7" s="24"/>
    </row>
    <row r="8" customFormat="false" ht="15" hidden="false" customHeight="true" outlineLevel="0" collapsed="false">
      <c r="A8" s="35" t="n">
        <v>5</v>
      </c>
      <c r="B8" s="36" t="s">
        <v>30</v>
      </c>
      <c r="C8" s="36"/>
      <c r="D8" s="39"/>
      <c r="E8" s="232"/>
      <c r="F8" s="232"/>
      <c r="G8" s="232"/>
      <c r="H8" s="232"/>
      <c r="I8" s="232"/>
      <c r="J8" s="230"/>
      <c r="K8" s="230"/>
      <c r="L8" s="230"/>
      <c r="M8" s="230"/>
      <c r="N8" s="230"/>
      <c r="O8" s="230"/>
      <c r="P8" s="230"/>
      <c r="Q8" s="230"/>
      <c r="R8" s="230"/>
      <c r="S8" s="230"/>
      <c r="T8" s="230"/>
      <c r="U8" s="230"/>
      <c r="V8" s="230"/>
      <c r="W8" s="230"/>
      <c r="X8" s="230"/>
      <c r="Y8" s="24"/>
      <c r="Z8" s="24"/>
    </row>
    <row r="9" customFormat="false" ht="15" hidden="false" customHeight="true" outlineLevel="0" collapsed="false">
      <c r="A9" s="230"/>
      <c r="B9" s="230"/>
      <c r="C9" s="230"/>
      <c r="D9" s="230"/>
      <c r="E9" s="232"/>
      <c r="F9" s="232"/>
      <c r="G9" s="232"/>
      <c r="H9" s="232"/>
      <c r="I9" s="232"/>
      <c r="J9" s="230"/>
      <c r="K9" s="230"/>
      <c r="L9" s="230"/>
      <c r="M9" s="230"/>
      <c r="N9" s="230"/>
      <c r="O9" s="230"/>
      <c r="P9" s="230"/>
      <c r="Q9" s="230"/>
      <c r="R9" s="230"/>
      <c r="S9" s="230"/>
      <c r="T9" s="230"/>
      <c r="U9" s="230"/>
      <c r="V9" s="230"/>
      <c r="W9" s="230"/>
      <c r="X9" s="230"/>
      <c r="Y9" s="24"/>
      <c r="Z9" s="24"/>
    </row>
    <row r="10" customFormat="false" ht="15" hidden="false" customHeight="true" outlineLevel="0" collapsed="false">
      <c r="A10" s="230"/>
      <c r="B10" s="230"/>
      <c r="C10" s="230"/>
      <c r="D10" s="230"/>
      <c r="E10" s="232"/>
      <c r="F10" s="232"/>
      <c r="G10" s="232"/>
      <c r="H10" s="232"/>
      <c r="I10" s="232"/>
      <c r="J10" s="230"/>
      <c r="K10" s="230"/>
      <c r="L10" s="230"/>
      <c r="M10" s="230"/>
      <c r="N10" s="230"/>
      <c r="O10" s="230"/>
      <c r="P10" s="230"/>
      <c r="Q10" s="230"/>
      <c r="R10" s="230"/>
      <c r="S10" s="230"/>
      <c r="T10" s="230"/>
      <c r="U10" s="230"/>
      <c r="V10" s="230"/>
      <c r="W10" s="230"/>
      <c r="X10" s="230"/>
      <c r="Y10" s="24"/>
      <c r="Z10" s="24"/>
    </row>
    <row r="11" customFormat="false" ht="19.7" hidden="false" customHeight="true" outlineLevel="0" collapsed="false">
      <c r="A11" s="40" t="s">
        <v>218</v>
      </c>
      <c r="B11" s="40"/>
      <c r="C11" s="40"/>
      <c r="D11" s="40"/>
      <c r="E11" s="0"/>
      <c r="F11" s="0"/>
      <c r="G11" s="0"/>
      <c r="H11" s="0"/>
      <c r="I11" s="0"/>
      <c r="J11" s="0"/>
      <c r="K11" s="0"/>
      <c r="L11" s="0"/>
      <c r="M11" s="0"/>
    </row>
    <row r="12" customFormat="false" ht="13.8" hidden="false" customHeight="true" outlineLevel="0" collapsed="false">
      <c r="A12" s="233" t="s">
        <v>32</v>
      </c>
      <c r="B12" s="233"/>
      <c r="C12" s="233"/>
      <c r="D12" s="233"/>
      <c r="E12" s="0"/>
      <c r="F12" s="0"/>
      <c r="G12" s="0"/>
      <c r="H12" s="0"/>
      <c r="I12" s="0"/>
      <c r="J12" s="0"/>
      <c r="K12" s="0"/>
      <c r="L12" s="0"/>
      <c r="M12" s="0"/>
    </row>
    <row r="13" customFormat="false" ht="15" hidden="false" customHeight="false" outlineLevel="0" collapsed="false">
      <c r="A13" s="147" t="s">
        <v>33</v>
      </c>
      <c r="B13" s="147"/>
      <c r="C13" s="147"/>
      <c r="D13" s="147"/>
      <c r="E13" s="0"/>
      <c r="F13" s="0"/>
      <c r="G13" s="0"/>
      <c r="H13" s="0"/>
      <c r="I13" s="0"/>
      <c r="J13" s="0"/>
      <c r="K13" s="0"/>
      <c r="L13" s="0"/>
      <c r="M13" s="0"/>
      <c r="N13" s="230"/>
      <c r="O13" s="230"/>
      <c r="P13" s="230"/>
      <c r="Q13" s="230"/>
      <c r="R13" s="230"/>
      <c r="S13" s="230"/>
      <c r="T13" s="230"/>
      <c r="U13" s="230"/>
      <c r="V13" s="230"/>
      <c r="W13" s="230"/>
      <c r="X13" s="230"/>
      <c r="Y13" s="24"/>
      <c r="Z13" s="24"/>
    </row>
    <row r="14" customFormat="false" ht="13.8" hidden="false" customHeight="true" outlineLevel="0" collapsed="false">
      <c r="A14" s="33" t="n">
        <v>1</v>
      </c>
      <c r="B14" s="33" t="s">
        <v>23</v>
      </c>
      <c r="C14" s="33"/>
      <c r="D14" s="33"/>
      <c r="E14" s="0"/>
      <c r="F14" s="0"/>
      <c r="G14" s="0"/>
      <c r="H14" s="0"/>
      <c r="I14" s="0"/>
      <c r="J14" s="0"/>
      <c r="K14" s="0"/>
      <c r="L14" s="0"/>
      <c r="M14" s="0"/>
    </row>
    <row r="15" customFormat="false" ht="15" hidden="false" customHeight="false" outlineLevel="0" collapsed="false">
      <c r="A15" s="35" t="s">
        <v>34</v>
      </c>
      <c r="B15" s="36" t="s">
        <v>219</v>
      </c>
      <c r="C15" s="234"/>
      <c r="D15" s="44" t="n">
        <v>2348.13</v>
      </c>
      <c r="E15" s="0"/>
      <c r="F15" s="0"/>
      <c r="G15" s="0"/>
      <c r="H15" s="0"/>
      <c r="I15" s="0"/>
      <c r="J15" s="0"/>
      <c r="K15" s="0"/>
      <c r="L15" s="0"/>
      <c r="M15" s="0"/>
    </row>
    <row r="16" customFormat="false" ht="13.8" hidden="false" customHeight="true" outlineLevel="0" collapsed="false">
      <c r="A16" s="235" t="s">
        <v>36</v>
      </c>
      <c r="B16" s="235"/>
      <c r="C16" s="236" t="s">
        <v>220</v>
      </c>
      <c r="D16" s="236"/>
      <c r="E16" s="0"/>
      <c r="F16" s="0"/>
      <c r="G16" s="0"/>
      <c r="H16" s="0"/>
      <c r="I16" s="0"/>
      <c r="J16" s="0"/>
    </row>
    <row r="17" customFormat="false" ht="13.8" hidden="false" customHeight="false" outlineLevel="0" collapsed="false">
      <c r="A17" s="237"/>
      <c r="B17" s="238"/>
      <c r="C17" s="239"/>
      <c r="D17" s="240"/>
      <c r="E17" s="0"/>
      <c r="F17" s="0"/>
      <c r="G17" s="0"/>
      <c r="H17" s="0"/>
      <c r="I17" s="0"/>
      <c r="J17" s="0"/>
    </row>
    <row r="18" customFormat="false" ht="15" hidden="false" customHeight="false" outlineLevel="0" collapsed="false">
      <c r="A18" s="241" t="s">
        <v>20</v>
      </c>
      <c r="B18" s="242" t="s">
        <v>37</v>
      </c>
      <c r="C18" s="243"/>
      <c r="D18" s="51" t="n">
        <v>0</v>
      </c>
      <c r="E18" s="0"/>
      <c r="F18" s="0"/>
      <c r="G18" s="0"/>
      <c r="H18" s="0"/>
      <c r="I18" s="0"/>
      <c r="J18" s="0"/>
    </row>
    <row r="19" customFormat="false" ht="13.8" hidden="false" customHeight="true" outlineLevel="0" collapsed="false">
      <c r="A19" s="244" t="s">
        <v>38</v>
      </c>
      <c r="B19" s="244"/>
      <c r="C19" s="245" t="s">
        <v>39</v>
      </c>
      <c r="D19" s="246"/>
      <c r="E19" s="0"/>
      <c r="F19" s="0"/>
      <c r="G19" s="0"/>
      <c r="H19" s="0"/>
      <c r="I19" s="0"/>
      <c r="J19" s="0"/>
    </row>
    <row r="20" customFormat="false" ht="13.8" hidden="false" customHeight="false" outlineLevel="0" collapsed="false">
      <c r="A20" s="244"/>
      <c r="B20" s="244"/>
      <c r="C20" s="245" t="s">
        <v>40</v>
      </c>
      <c r="D20" s="247"/>
      <c r="E20" s="0"/>
      <c r="F20" s="0"/>
      <c r="G20" s="0"/>
      <c r="H20" s="0"/>
      <c r="I20" s="0"/>
      <c r="J20" s="0"/>
    </row>
    <row r="21" customFormat="false" ht="13.8" hidden="false" customHeight="false" outlineLevel="0" collapsed="false">
      <c r="A21" s="244"/>
      <c r="B21" s="244"/>
      <c r="C21" s="245" t="s">
        <v>41</v>
      </c>
      <c r="D21" s="246"/>
      <c r="E21" s="0"/>
      <c r="F21" s="0"/>
      <c r="G21" s="0"/>
      <c r="H21" s="0"/>
      <c r="I21" s="0"/>
      <c r="J21" s="0"/>
    </row>
    <row r="22" customFormat="false" ht="13.8" hidden="false" customHeight="true" outlineLevel="0" collapsed="false">
      <c r="A22" s="248" t="s">
        <v>42</v>
      </c>
      <c r="B22" s="248"/>
      <c r="C22" s="248"/>
      <c r="D22" s="249"/>
      <c r="E22" s="0"/>
      <c r="F22" s="0"/>
      <c r="G22" s="0"/>
      <c r="H22" s="0"/>
      <c r="I22" s="0"/>
      <c r="J22" s="0"/>
    </row>
    <row r="23" customFormat="false" ht="13.8" hidden="false" customHeight="false" outlineLevel="0" collapsed="false">
      <c r="A23" s="248"/>
      <c r="B23" s="248"/>
      <c r="C23" s="248"/>
      <c r="D23" s="250"/>
    </row>
    <row r="24" customFormat="false" ht="13.8" hidden="false" customHeight="false" outlineLevel="0" collapsed="false">
      <c r="A24" s="251"/>
      <c r="B24" s="252"/>
      <c r="C24" s="253"/>
      <c r="D24" s="254"/>
    </row>
    <row r="25" customFormat="false" ht="15" hidden="false" customHeight="false" outlineLevel="0" collapsed="false">
      <c r="A25" s="255" t="s">
        <v>43</v>
      </c>
      <c r="B25" s="256" t="s">
        <v>44</v>
      </c>
      <c r="C25" s="64"/>
      <c r="D25" s="64"/>
    </row>
    <row r="26" customFormat="false" ht="13.8" hidden="false" customHeight="true" outlineLevel="0" collapsed="false">
      <c r="A26" s="152" t="s">
        <v>42</v>
      </c>
      <c r="B26" s="152"/>
      <c r="C26" s="152"/>
      <c r="D26" s="152"/>
    </row>
    <row r="27" customFormat="false" ht="13.8" hidden="false" customHeight="false" outlineLevel="0" collapsed="false">
      <c r="A27" s="257"/>
      <c r="B27" s="258"/>
      <c r="C27" s="259"/>
      <c r="D27" s="260"/>
    </row>
    <row r="28" customFormat="false" ht="15" hidden="false" customHeight="false" outlineLevel="0" collapsed="false">
      <c r="A28" s="62" t="s">
        <v>45</v>
      </c>
      <c r="B28" s="63" t="s">
        <v>46</v>
      </c>
      <c r="C28" s="64"/>
      <c r="D28" s="51" t="n">
        <v>0</v>
      </c>
    </row>
    <row r="29" customFormat="false" ht="13.8" hidden="false" customHeight="true" outlineLevel="0" collapsed="false">
      <c r="A29" s="261" t="s">
        <v>47</v>
      </c>
      <c r="B29" s="261"/>
      <c r="C29" s="262" t="s">
        <v>48</v>
      </c>
      <c r="D29" s="247" t="n">
        <v>0.2</v>
      </c>
    </row>
    <row r="30" customFormat="false" ht="13.8" hidden="false" customHeight="false" outlineLevel="0" collapsed="false">
      <c r="A30" s="261"/>
      <c r="B30" s="261"/>
      <c r="C30" s="262" t="s">
        <v>49</v>
      </c>
      <c r="D30" s="246" t="n">
        <v>150</v>
      </c>
    </row>
    <row r="31" customFormat="false" ht="13.8" hidden="false" customHeight="false" outlineLevel="0" collapsed="false">
      <c r="A31" s="261"/>
      <c r="B31" s="261"/>
      <c r="C31" s="262" t="s">
        <v>50</v>
      </c>
      <c r="D31" s="263" t="n">
        <v>12.571427</v>
      </c>
    </row>
    <row r="32" customFormat="false" ht="13.8" hidden="false" customHeight="true" outlineLevel="0" collapsed="false">
      <c r="A32" s="264" t="s">
        <v>42</v>
      </c>
      <c r="B32" s="264"/>
      <c r="C32" s="264"/>
      <c r="D32" s="264"/>
    </row>
    <row r="33" customFormat="false" ht="13.8" hidden="false" customHeight="false" outlineLevel="0" collapsed="false">
      <c r="A33" s="251"/>
      <c r="B33" s="252"/>
      <c r="C33" s="253"/>
      <c r="D33" s="254"/>
      <c r="H33" s="265"/>
    </row>
    <row r="34" customFormat="false" ht="15" hidden="false" customHeight="false" outlineLevel="0" collapsed="false">
      <c r="A34" s="62" t="s">
        <v>51</v>
      </c>
      <c r="B34" s="63" t="s">
        <v>52</v>
      </c>
      <c r="C34" s="64"/>
      <c r="D34" s="54" t="n">
        <v>0</v>
      </c>
    </row>
    <row r="35" customFormat="false" ht="35.05" hidden="false" customHeight="true" outlineLevel="0" collapsed="false">
      <c r="A35" s="266" t="s">
        <v>53</v>
      </c>
      <c r="B35" s="266"/>
      <c r="C35" s="267" t="s">
        <v>54</v>
      </c>
      <c r="D35" s="54" t="n">
        <v>0</v>
      </c>
      <c r="F35" s="265"/>
      <c r="H35" s="265"/>
    </row>
    <row r="36" customFormat="false" ht="15" hidden="false" customHeight="false" outlineLevel="0" collapsed="false">
      <c r="A36" s="266"/>
      <c r="B36" s="266"/>
      <c r="C36" s="268" t="s">
        <v>49</v>
      </c>
      <c r="D36" s="269" t="n">
        <v>0</v>
      </c>
      <c r="F36" s="265"/>
      <c r="H36" s="265"/>
    </row>
    <row r="37" customFormat="false" ht="15" hidden="false" customHeight="false" outlineLevel="0" collapsed="false">
      <c r="A37" s="266"/>
      <c r="B37" s="266"/>
      <c r="C37" s="267" t="s">
        <v>55</v>
      </c>
      <c r="D37" s="269" t="n">
        <v>0</v>
      </c>
      <c r="H37" s="265"/>
    </row>
    <row r="38" customFormat="false" ht="13.8" hidden="false" customHeight="true" outlineLevel="0" collapsed="false">
      <c r="A38" s="264" t="s">
        <v>42</v>
      </c>
      <c r="B38" s="264"/>
      <c r="C38" s="264"/>
      <c r="D38" s="264"/>
      <c r="H38" s="265"/>
    </row>
    <row r="39" customFormat="false" ht="15" hidden="false" customHeight="false" outlineLevel="0" collapsed="false">
      <c r="A39" s="165"/>
      <c r="B39" s="59"/>
      <c r="C39" s="60"/>
      <c r="D39" s="166"/>
      <c r="H39" s="265"/>
    </row>
    <row r="40" customFormat="false" ht="15" hidden="false" customHeight="false" outlineLevel="0" collapsed="false">
      <c r="A40" s="211" t="s">
        <v>56</v>
      </c>
      <c r="B40" s="77" t="s">
        <v>57</v>
      </c>
      <c r="C40" s="78"/>
      <c r="D40" s="270"/>
      <c r="H40" s="265"/>
    </row>
    <row r="41" customFormat="false" ht="13.8" hidden="false" customHeight="false" outlineLevel="0" collapsed="false">
      <c r="A41" s="220"/>
      <c r="B41" s="220"/>
      <c r="C41" s="220"/>
      <c r="D41" s="220"/>
    </row>
    <row r="42" customFormat="false" ht="14.15" hidden="false" customHeight="true" outlineLevel="0" collapsed="false">
      <c r="A42" s="33" t="s">
        <v>58</v>
      </c>
      <c r="B42" s="33"/>
      <c r="C42" s="271"/>
      <c r="D42" s="83" t="n">
        <f aca="false">D15+D25+D28+D34</f>
        <v>2348.13</v>
      </c>
    </row>
    <row r="44" customFormat="false" ht="15" hidden="false" customHeight="false" outlineLevel="0" collapsed="false">
      <c r="A44" s="147" t="s">
        <v>59</v>
      </c>
      <c r="B44" s="147"/>
      <c r="C44" s="147"/>
      <c r="D44" s="147"/>
    </row>
    <row r="45" customFormat="false" ht="15" hidden="false" customHeight="false" outlineLevel="0" collapsed="false">
      <c r="A45" s="147" t="s">
        <v>60</v>
      </c>
      <c r="B45" s="147"/>
      <c r="C45" s="147"/>
      <c r="D45" s="147"/>
    </row>
    <row r="46" customFormat="false" ht="15" hidden="false" customHeight="false" outlineLevel="0" collapsed="false">
      <c r="A46" s="42" t="s">
        <v>61</v>
      </c>
      <c r="B46" s="84" t="s">
        <v>62</v>
      </c>
      <c r="C46" s="42" t="s">
        <v>63</v>
      </c>
      <c r="D46" s="42" t="s">
        <v>221</v>
      </c>
    </row>
    <row r="47" customFormat="false" ht="15" hidden="false" customHeight="false" outlineLevel="0" collapsed="false">
      <c r="A47" s="35" t="s">
        <v>18</v>
      </c>
      <c r="B47" s="85" t="s">
        <v>222</v>
      </c>
      <c r="C47" s="86" t="n">
        <f aca="false">(1/12)</f>
        <v>0.0833333333333333</v>
      </c>
      <c r="D47" s="44" t="n">
        <f aca="false">D42*C47</f>
        <v>195.6775</v>
      </c>
    </row>
    <row r="48" customFormat="false" ht="46.25" hidden="false" customHeight="true" outlineLevel="0" collapsed="false">
      <c r="A48" s="168" t="s">
        <v>223</v>
      </c>
      <c r="B48" s="168"/>
      <c r="C48" s="168"/>
      <c r="D48" s="168"/>
    </row>
    <row r="49" customFormat="false" ht="13.8" hidden="false" customHeight="false" outlineLevel="0" collapsed="false">
      <c r="A49" s="251"/>
      <c r="B49" s="252"/>
      <c r="C49" s="253"/>
      <c r="D49" s="254"/>
    </row>
    <row r="50" customFormat="false" ht="15" hidden="false" customHeight="false" outlineLevel="0" collapsed="false">
      <c r="A50" s="62" t="s">
        <v>20</v>
      </c>
      <c r="B50" s="88" t="s">
        <v>224</v>
      </c>
      <c r="C50" s="89" t="n">
        <f aca="false">(1/12)</f>
        <v>0.0833333333333333</v>
      </c>
      <c r="D50" s="90" t="n">
        <v>0</v>
      </c>
    </row>
    <row r="51" customFormat="false" ht="13.8" hidden="false" customHeight="true" outlineLevel="0" collapsed="false">
      <c r="A51" s="152" t="s">
        <v>42</v>
      </c>
      <c r="B51" s="152"/>
      <c r="C51" s="152"/>
      <c r="D51" s="152"/>
    </row>
    <row r="52" customFormat="false" ht="35.05" hidden="false" customHeight="true" outlineLevel="0" collapsed="false">
      <c r="A52" s="153" t="s">
        <v>67</v>
      </c>
      <c r="B52" s="153"/>
      <c r="C52" s="153"/>
      <c r="D52" s="153"/>
    </row>
    <row r="53" customFormat="false" ht="35.05" hidden="false" customHeight="true" outlineLevel="0" collapsed="false">
      <c r="A53" s="167" t="s">
        <v>150</v>
      </c>
      <c r="B53" s="167"/>
      <c r="C53" s="167"/>
      <c r="D53" s="167"/>
    </row>
    <row r="54" customFormat="false" ht="13.8" hidden="false" customHeight="false" outlineLevel="0" collapsed="false">
      <c r="A54" s="251"/>
      <c r="B54" s="252"/>
      <c r="C54" s="253"/>
      <c r="D54" s="254"/>
    </row>
    <row r="55" customFormat="false" ht="15" hidden="false" customHeight="false" outlineLevel="0" collapsed="false">
      <c r="A55" s="35" t="s">
        <v>43</v>
      </c>
      <c r="B55" s="93" t="s">
        <v>225</v>
      </c>
      <c r="C55" s="86" t="n">
        <f aca="false">(1/3)*(1/12)</f>
        <v>0.0277777777777778</v>
      </c>
      <c r="D55" s="44" t="n">
        <f aca="false">D42*C55</f>
        <v>65.2258333333333</v>
      </c>
    </row>
    <row r="56" customFormat="false" ht="35.05" hidden="false" customHeight="true" outlineLevel="0" collapsed="false">
      <c r="A56" s="168" t="s">
        <v>70</v>
      </c>
      <c r="B56" s="168"/>
      <c r="C56" s="168"/>
      <c r="D56" s="168"/>
    </row>
    <row r="57" customFormat="false" ht="24.5" hidden="false" customHeight="true" outlineLevel="0" collapsed="false">
      <c r="A57" s="272" t="s">
        <v>226</v>
      </c>
      <c r="B57" s="272"/>
      <c r="C57" s="272"/>
      <c r="D57" s="272"/>
    </row>
    <row r="58" customFormat="false" ht="15" hidden="false" customHeight="false" outlineLevel="0" collapsed="false">
      <c r="A58" s="273" t="s">
        <v>72</v>
      </c>
      <c r="B58" s="273"/>
      <c r="C58" s="274"/>
      <c r="D58" s="83" t="n">
        <f aca="false">SUM(D47,D50,D55)</f>
        <v>260.903333333333</v>
      </c>
      <c r="E58" s="275"/>
      <c r="F58" s="230"/>
      <c r="G58" s="230"/>
      <c r="H58" s="230"/>
      <c r="I58" s="230"/>
      <c r="J58" s="230"/>
      <c r="K58" s="230"/>
      <c r="L58" s="230"/>
      <c r="M58" s="230"/>
      <c r="N58" s="230"/>
      <c r="O58" s="230"/>
      <c r="P58" s="230"/>
      <c r="Q58" s="230"/>
      <c r="R58" s="230"/>
      <c r="S58" s="230"/>
      <c r="T58" s="230"/>
      <c r="U58" s="230"/>
      <c r="V58" s="230"/>
      <c r="W58" s="230"/>
      <c r="X58" s="230"/>
      <c r="Y58" s="24"/>
      <c r="Z58" s="24"/>
    </row>
    <row r="59" customFormat="false" ht="13.8" hidden="false" customHeight="false" outlineLevel="0" collapsed="false">
      <c r="A59" s="251"/>
      <c r="B59" s="252"/>
      <c r="C59" s="253"/>
      <c r="D59" s="254"/>
    </row>
    <row r="60" customFormat="false" ht="27.8" hidden="false" customHeight="true" outlineLevel="0" collapsed="false">
      <c r="A60" s="276" t="s">
        <v>73</v>
      </c>
      <c r="B60" s="276"/>
      <c r="C60" s="276"/>
      <c r="D60" s="276"/>
    </row>
    <row r="61" customFormat="false" ht="15" hidden="false" customHeight="false" outlineLevel="0" collapsed="false">
      <c r="A61" s="42" t="s">
        <v>74</v>
      </c>
      <c r="B61" s="42" t="s">
        <v>75</v>
      </c>
      <c r="C61" s="42" t="s">
        <v>186</v>
      </c>
      <c r="D61" s="42" t="s">
        <v>227</v>
      </c>
    </row>
    <row r="62" customFormat="false" ht="15" hidden="false" customHeight="false" outlineLevel="0" collapsed="false">
      <c r="A62" s="35" t="s">
        <v>18</v>
      </c>
      <c r="B62" s="103" t="s">
        <v>77</v>
      </c>
      <c r="C62" s="86" t="n">
        <v>0.2</v>
      </c>
      <c r="D62" s="44" t="n">
        <f aca="false">($D$42+$D$58)*C62</f>
        <v>521.806666666667</v>
      </c>
    </row>
    <row r="63" customFormat="false" ht="35.05" hidden="false" customHeight="true" outlineLevel="0" collapsed="false">
      <c r="A63" s="168" t="s">
        <v>78</v>
      </c>
      <c r="B63" s="168"/>
      <c r="C63" s="168"/>
      <c r="D63" s="168"/>
    </row>
    <row r="64" customFormat="false" ht="13.8" hidden="false" customHeight="false" outlineLevel="0" collapsed="false">
      <c r="A64" s="251"/>
      <c r="B64" s="252"/>
      <c r="C64" s="253"/>
      <c r="D64" s="254"/>
    </row>
    <row r="65" customFormat="false" ht="15" hidden="false" customHeight="false" outlineLevel="0" collapsed="false">
      <c r="A65" s="35" t="s">
        <v>20</v>
      </c>
      <c r="B65" s="103" t="s">
        <v>79</v>
      </c>
      <c r="C65" s="86" t="n">
        <v>0.025</v>
      </c>
      <c r="D65" s="44" t="n">
        <f aca="false">($D$42+$D$58)*C65</f>
        <v>65.2258333333333</v>
      </c>
    </row>
    <row r="66" customFormat="false" ht="35.05" hidden="false" customHeight="true" outlineLevel="0" collapsed="false">
      <c r="A66" s="168" t="s">
        <v>80</v>
      </c>
      <c r="B66" s="168"/>
      <c r="C66" s="168"/>
      <c r="D66" s="168"/>
    </row>
    <row r="67" customFormat="false" ht="13.8" hidden="false" customHeight="false" outlineLevel="0" collapsed="false">
      <c r="A67" s="251"/>
      <c r="B67" s="252"/>
      <c r="C67" s="239"/>
      <c r="D67" s="254"/>
    </row>
    <row r="68" customFormat="false" ht="27.1" hidden="false" customHeight="false" outlineLevel="0" collapsed="false">
      <c r="A68" s="35" t="s">
        <v>43</v>
      </c>
      <c r="B68" s="105" t="s">
        <v>228</v>
      </c>
      <c r="C68" s="106"/>
      <c r="D68" s="44" t="n">
        <f aca="false">($D$42+$D$58)*C68</f>
        <v>0</v>
      </c>
    </row>
    <row r="69" customFormat="false" ht="79.85" hidden="false" customHeight="true" outlineLevel="0" collapsed="false">
      <c r="A69" s="277" t="s">
        <v>229</v>
      </c>
      <c r="B69" s="277"/>
      <c r="C69" s="277"/>
      <c r="D69" s="277"/>
    </row>
    <row r="70" customFormat="false" ht="13.8" hidden="false" customHeight="false" outlineLevel="0" collapsed="false">
      <c r="A70" s="251"/>
      <c r="B70" s="252"/>
      <c r="C70" s="253"/>
      <c r="D70" s="254"/>
    </row>
    <row r="71" customFormat="false" ht="15" hidden="false" customHeight="false" outlineLevel="0" collapsed="false">
      <c r="A71" s="35" t="s">
        <v>45</v>
      </c>
      <c r="B71" s="103" t="s">
        <v>83</v>
      </c>
      <c r="C71" s="86" t="n">
        <v>0.015</v>
      </c>
      <c r="D71" s="44" t="n">
        <f aca="false">($D$42+$D$58)*C71</f>
        <v>39.1355</v>
      </c>
    </row>
    <row r="72" customFormat="false" ht="35.05" hidden="false" customHeight="true" outlineLevel="0" collapsed="false">
      <c r="A72" s="168" t="s">
        <v>84</v>
      </c>
      <c r="B72" s="168"/>
      <c r="C72" s="168"/>
      <c r="D72" s="168"/>
    </row>
    <row r="73" customFormat="false" ht="13.8" hidden="false" customHeight="false" outlineLevel="0" collapsed="false">
      <c r="A73" s="251"/>
      <c r="B73" s="252"/>
      <c r="C73" s="253"/>
      <c r="D73" s="254"/>
    </row>
    <row r="74" customFormat="false" ht="15" hidden="false" customHeight="false" outlineLevel="0" collapsed="false">
      <c r="A74" s="35" t="s">
        <v>51</v>
      </c>
      <c r="B74" s="103" t="s">
        <v>85</v>
      </c>
      <c r="C74" s="86" t="n">
        <v>0.01</v>
      </c>
      <c r="D74" s="44" t="n">
        <f aca="false">($D$42+$D$58)*C74</f>
        <v>26.0903333333333</v>
      </c>
    </row>
    <row r="75" customFormat="false" ht="35.05" hidden="false" customHeight="true" outlineLevel="0" collapsed="false">
      <c r="A75" s="168" t="s">
        <v>86</v>
      </c>
      <c r="B75" s="168"/>
      <c r="C75" s="168"/>
      <c r="D75" s="168"/>
    </row>
    <row r="76" customFormat="false" ht="13.8" hidden="false" customHeight="false" outlineLevel="0" collapsed="false">
      <c r="A76" s="251"/>
      <c r="B76" s="252"/>
      <c r="C76" s="253"/>
      <c r="D76" s="254"/>
    </row>
    <row r="77" customFormat="false" ht="15" hidden="false" customHeight="false" outlineLevel="0" collapsed="false">
      <c r="A77" s="35" t="s">
        <v>56</v>
      </c>
      <c r="B77" s="103" t="s">
        <v>87</v>
      </c>
      <c r="C77" s="86" t="n">
        <v>0.006</v>
      </c>
      <c r="D77" s="44" t="n">
        <f aca="false">($D$42+$D$58)*C77</f>
        <v>15.6542</v>
      </c>
    </row>
    <row r="78" customFormat="false" ht="23.85" hidden="false" customHeight="true" outlineLevel="0" collapsed="false">
      <c r="A78" s="168" t="s">
        <v>88</v>
      </c>
      <c r="B78" s="168"/>
      <c r="C78" s="168"/>
      <c r="D78" s="168"/>
    </row>
    <row r="79" customFormat="false" ht="13.8" hidden="false" customHeight="false" outlineLevel="0" collapsed="false">
      <c r="A79" s="251"/>
      <c r="B79" s="252"/>
      <c r="C79" s="253"/>
      <c r="D79" s="254"/>
    </row>
    <row r="80" customFormat="false" ht="15" hidden="false" customHeight="false" outlineLevel="0" collapsed="false">
      <c r="A80" s="35" t="s">
        <v>89</v>
      </c>
      <c r="B80" s="103" t="s">
        <v>90</v>
      </c>
      <c r="C80" s="86" t="n">
        <v>0.002</v>
      </c>
      <c r="D80" s="44" t="n">
        <f aca="false">($D$42+$D$58)*C80</f>
        <v>5.21806666666667</v>
      </c>
    </row>
    <row r="81" customFormat="false" ht="35.05" hidden="false" customHeight="true" outlineLevel="0" collapsed="false">
      <c r="A81" s="168" t="s">
        <v>91</v>
      </c>
      <c r="B81" s="168"/>
      <c r="C81" s="168"/>
      <c r="D81" s="168"/>
    </row>
    <row r="82" customFormat="false" ht="13.8" hidden="false" customHeight="false" outlineLevel="0" collapsed="false">
      <c r="A82" s="251"/>
      <c r="B82" s="252"/>
      <c r="C82" s="253"/>
      <c r="D82" s="254"/>
    </row>
    <row r="83" customFormat="false" ht="15" hidden="false" customHeight="false" outlineLevel="0" collapsed="false">
      <c r="A83" s="35" t="s">
        <v>92</v>
      </c>
      <c r="B83" s="103" t="s">
        <v>93</v>
      </c>
      <c r="C83" s="86" t="n">
        <v>0.08</v>
      </c>
      <c r="D83" s="44" t="n">
        <f aca="false">($D$42+$D$58)*C83</f>
        <v>208.722666666667</v>
      </c>
    </row>
    <row r="84" customFormat="false" ht="35.05" hidden="false" customHeight="true" outlineLevel="0" collapsed="false">
      <c r="A84" s="168" t="s">
        <v>94</v>
      </c>
      <c r="B84" s="168"/>
      <c r="C84" s="168"/>
      <c r="D84" s="168"/>
    </row>
    <row r="85" customFormat="false" ht="13.8" hidden="false" customHeight="false" outlineLevel="0" collapsed="false">
      <c r="A85" s="251"/>
      <c r="B85" s="252"/>
      <c r="C85" s="253"/>
      <c r="D85" s="254"/>
    </row>
    <row r="86" customFormat="false" ht="15" hidden="false" customHeight="false" outlineLevel="0" collapsed="false">
      <c r="A86" s="278" t="s">
        <v>142</v>
      </c>
      <c r="B86" s="278"/>
      <c r="C86" s="107" t="n">
        <f aca="false">SUM(C62,C65,C68,C71,C74,C77,C80,C83)</f>
        <v>0.338</v>
      </c>
      <c r="D86" s="83" t="n">
        <f aca="false">SUM(D62,D65,D68,D71,D74,D77,D80,D83)</f>
        <v>881.853266666667</v>
      </c>
      <c r="E86" s="279"/>
      <c r="F86" s="230"/>
      <c r="G86" s="230"/>
      <c r="H86" s="230"/>
      <c r="I86" s="230"/>
      <c r="J86" s="230"/>
      <c r="K86" s="230"/>
      <c r="L86" s="230"/>
      <c r="M86" s="230"/>
      <c r="N86" s="230"/>
      <c r="O86" s="230"/>
      <c r="P86" s="230"/>
      <c r="Q86" s="230"/>
      <c r="R86" s="230"/>
      <c r="S86" s="230"/>
      <c r="T86" s="230"/>
      <c r="U86" s="230"/>
      <c r="V86" s="230"/>
      <c r="W86" s="230"/>
      <c r="X86" s="230"/>
      <c r="Y86" s="24"/>
      <c r="Z86" s="24"/>
    </row>
    <row r="87" customFormat="false" ht="13.8" hidden="false" customHeight="false" outlineLevel="0" collapsed="false">
      <c r="A87" s="280"/>
      <c r="D87" s="281"/>
    </row>
    <row r="88" customFormat="false" ht="15" hidden="false" customHeight="false" outlineLevel="0" collapsed="false">
      <c r="A88" s="282" t="s">
        <v>96</v>
      </c>
      <c r="B88" s="282"/>
      <c r="C88" s="282"/>
      <c r="D88" s="282"/>
    </row>
    <row r="89" customFormat="false" ht="13.8" hidden="false" customHeight="true" outlineLevel="0" collapsed="false">
      <c r="A89" s="33" t="s">
        <v>97</v>
      </c>
      <c r="B89" s="33" t="s">
        <v>98</v>
      </c>
      <c r="C89" s="33"/>
      <c r="D89" s="33" t="s">
        <v>17</v>
      </c>
    </row>
    <row r="90" customFormat="false" ht="15" hidden="false" customHeight="false" outlineLevel="0" collapsed="false">
      <c r="A90" s="35" t="s">
        <v>18</v>
      </c>
      <c r="B90" s="103" t="s">
        <v>99</v>
      </c>
      <c r="C90" s="103"/>
      <c r="D90" s="44" t="n">
        <f aca="false">C97-C101</f>
        <v>65.9122</v>
      </c>
    </row>
    <row r="91" customFormat="false" ht="23.85" hidden="false" customHeight="true" outlineLevel="0" collapsed="false">
      <c r="A91" s="283" t="s">
        <v>100</v>
      </c>
      <c r="B91" s="283"/>
      <c r="C91" s="283"/>
      <c r="D91" s="283"/>
    </row>
    <row r="92" customFormat="false" ht="42.05" hidden="false" customHeight="true" outlineLevel="0" collapsed="false">
      <c r="A92" s="284" t="s">
        <v>101</v>
      </c>
      <c r="B92" s="284"/>
      <c r="C92" s="284"/>
      <c r="D92" s="284"/>
    </row>
    <row r="93" customFormat="false" ht="23.85" hidden="false" customHeight="true" outlineLevel="0" collapsed="false">
      <c r="A93" s="285" t="s">
        <v>102</v>
      </c>
      <c r="B93" s="285"/>
      <c r="C93" s="285"/>
      <c r="D93" s="285"/>
    </row>
    <row r="94" customFormat="false" ht="13.8" hidden="false" customHeight="true" outlineLevel="0" collapsed="false">
      <c r="A94" s="286" t="s">
        <v>103</v>
      </c>
      <c r="B94" s="115" t="s">
        <v>104</v>
      </c>
      <c r="C94" s="116" t="n">
        <v>2</v>
      </c>
      <c r="D94" s="287"/>
    </row>
    <row r="95" customFormat="false" ht="13.8" hidden="false" customHeight="false" outlineLevel="0" collapsed="false">
      <c r="A95" s="286"/>
      <c r="B95" s="115" t="s">
        <v>105</v>
      </c>
      <c r="C95" s="116" t="n">
        <v>22</v>
      </c>
      <c r="D95" s="287"/>
    </row>
    <row r="96" customFormat="false" ht="13.8" hidden="false" customHeight="false" outlineLevel="0" collapsed="false">
      <c r="A96" s="286"/>
      <c r="B96" s="115" t="s">
        <v>106</v>
      </c>
      <c r="C96" s="119" t="n">
        <v>4.7</v>
      </c>
      <c r="D96" s="287"/>
    </row>
    <row r="97" customFormat="false" ht="21.3" hidden="false" customHeight="false" outlineLevel="0" collapsed="false">
      <c r="A97" s="286"/>
      <c r="B97" s="120" t="s">
        <v>107</v>
      </c>
      <c r="C97" s="121" t="n">
        <f aca="false">C94*C95*C96</f>
        <v>206.8</v>
      </c>
      <c r="D97" s="287"/>
    </row>
    <row r="98" customFormat="false" ht="13.8" hidden="false" customHeight="false" outlineLevel="0" collapsed="false">
      <c r="A98" s="288"/>
      <c r="B98" s="289"/>
      <c r="C98" s="289"/>
      <c r="D98" s="287"/>
    </row>
    <row r="99" customFormat="false" ht="13.8" hidden="false" customHeight="true" outlineLevel="0" collapsed="false">
      <c r="A99" s="286" t="s">
        <v>108</v>
      </c>
      <c r="B99" s="115" t="s">
        <v>109</v>
      </c>
      <c r="C99" s="124" t="n">
        <f aca="false">D15</f>
        <v>2348.13</v>
      </c>
      <c r="D99" s="287"/>
    </row>
    <row r="100" customFormat="false" ht="13.8" hidden="false" customHeight="false" outlineLevel="0" collapsed="false">
      <c r="A100" s="286"/>
      <c r="B100" s="115" t="s">
        <v>110</v>
      </c>
      <c r="C100" s="124" t="n">
        <f aca="false">0.06*C99</f>
        <v>140.8878</v>
      </c>
      <c r="D100" s="287"/>
    </row>
    <row r="101" customFormat="false" ht="13.8" hidden="false" customHeight="false" outlineLevel="0" collapsed="false">
      <c r="A101" s="286"/>
      <c r="B101" s="120" t="s">
        <v>111</v>
      </c>
      <c r="C101" s="125" t="n">
        <f aca="false">C100</f>
        <v>140.8878</v>
      </c>
      <c r="D101" s="287"/>
    </row>
    <row r="102" customFormat="false" ht="13.8" hidden="false" customHeight="false" outlineLevel="0" collapsed="false">
      <c r="A102" s="251"/>
      <c r="B102" s="252"/>
      <c r="C102" s="253"/>
      <c r="D102" s="254"/>
    </row>
    <row r="103" customFormat="false" ht="15" hidden="false" customHeight="false" outlineLevel="0" collapsed="false">
      <c r="A103" s="35" t="s">
        <v>20</v>
      </c>
      <c r="B103" s="103" t="s">
        <v>112</v>
      </c>
      <c r="C103" s="103"/>
      <c r="D103" s="44" t="n">
        <f aca="false">(C95*D105)-D107</f>
        <v>424.6</v>
      </c>
    </row>
    <row r="104" customFormat="false" ht="13.8" hidden="false" customHeight="true" outlineLevel="0" collapsed="false">
      <c r="A104" s="290" t="s">
        <v>102</v>
      </c>
      <c r="B104" s="290"/>
      <c r="C104" s="290"/>
      <c r="D104" s="290"/>
    </row>
    <row r="105" customFormat="false" ht="23.85" hidden="false" customHeight="true" outlineLevel="0" collapsed="false">
      <c r="A105" s="291" t="s">
        <v>113</v>
      </c>
      <c r="B105" s="291"/>
      <c r="C105" s="128" t="s">
        <v>114</v>
      </c>
      <c r="D105" s="292" t="n">
        <v>20</v>
      </c>
    </row>
    <row r="106" customFormat="false" ht="13.8" hidden="false" customHeight="false" outlineLevel="0" collapsed="false">
      <c r="A106" s="293"/>
      <c r="B106" s="294"/>
      <c r="C106" s="128" t="s">
        <v>115</v>
      </c>
      <c r="D106" s="292" t="n">
        <v>0.035</v>
      </c>
    </row>
    <row r="107" customFormat="false" ht="13.8" hidden="false" customHeight="false" outlineLevel="0" collapsed="false">
      <c r="A107" s="251"/>
      <c r="B107" s="252"/>
      <c r="C107" s="295" t="s">
        <v>116</v>
      </c>
      <c r="D107" s="292" t="n">
        <f aca="false">(D105*C95)*D106</f>
        <v>15.4</v>
      </c>
    </row>
    <row r="108" customFormat="false" ht="15" hidden="false" customHeight="false" outlineLevel="0" collapsed="false">
      <c r="A108" s="35" t="s">
        <v>43</v>
      </c>
      <c r="B108" s="103" t="s">
        <v>117</v>
      </c>
      <c r="C108" s="103"/>
      <c r="D108" s="184" t="n">
        <v>99.84</v>
      </c>
    </row>
    <row r="109" customFormat="false" ht="13.8" hidden="false" customHeight="true" outlineLevel="0" collapsed="false">
      <c r="A109" s="290" t="s">
        <v>102</v>
      </c>
      <c r="B109" s="290"/>
      <c r="C109" s="290"/>
      <c r="D109" s="290"/>
    </row>
    <row r="110" customFormat="false" ht="13.8" hidden="false" customHeight="true" outlineLevel="0" collapsed="false">
      <c r="A110" s="168" t="s">
        <v>118</v>
      </c>
      <c r="B110" s="168"/>
      <c r="C110" s="168"/>
      <c r="D110" s="168"/>
    </row>
    <row r="111" customFormat="false" ht="13.8" hidden="false" customHeight="false" outlineLevel="0" collapsed="false">
      <c r="A111" s="251"/>
      <c r="B111" s="252"/>
      <c r="C111" s="253"/>
      <c r="D111" s="254"/>
    </row>
    <row r="112" customFormat="false" ht="15" hidden="false" customHeight="false" outlineLevel="0" collapsed="false">
      <c r="A112" s="35" t="s">
        <v>45</v>
      </c>
      <c r="B112" s="103" t="s">
        <v>119</v>
      </c>
      <c r="C112" s="103"/>
      <c r="D112" s="184" t="n">
        <v>5</v>
      </c>
    </row>
    <row r="113" customFormat="false" ht="13.8" hidden="false" customHeight="true" outlineLevel="0" collapsed="false">
      <c r="A113" s="290" t="s">
        <v>102</v>
      </c>
      <c r="B113" s="290"/>
      <c r="C113" s="290"/>
      <c r="D113" s="290"/>
    </row>
    <row r="114" customFormat="false" ht="13.8" hidden="false" customHeight="true" outlineLevel="0" collapsed="false">
      <c r="A114" s="168" t="s">
        <v>120</v>
      </c>
      <c r="B114" s="168"/>
      <c r="C114" s="168"/>
      <c r="D114" s="168"/>
    </row>
    <row r="115" customFormat="false" ht="13.8" hidden="false" customHeight="false" outlineLevel="0" collapsed="false">
      <c r="A115" s="251"/>
      <c r="B115" s="252"/>
      <c r="C115" s="253"/>
      <c r="D115" s="254"/>
    </row>
    <row r="116" customFormat="false" ht="15" hidden="false" customHeight="false" outlineLevel="0" collapsed="false">
      <c r="A116" s="35" t="s">
        <v>51</v>
      </c>
      <c r="B116" s="103" t="s">
        <v>121</v>
      </c>
      <c r="C116" s="103"/>
      <c r="D116" s="184" t="n">
        <v>8</v>
      </c>
    </row>
    <row r="117" customFormat="false" ht="13.8" hidden="false" customHeight="true" outlineLevel="0" collapsed="false">
      <c r="A117" s="290" t="s">
        <v>102</v>
      </c>
      <c r="B117" s="290"/>
      <c r="C117" s="290"/>
      <c r="D117" s="290"/>
    </row>
    <row r="118" customFormat="false" ht="13.8" hidden="false" customHeight="true" outlineLevel="0" collapsed="false">
      <c r="A118" s="168" t="s">
        <v>122</v>
      </c>
      <c r="B118" s="168"/>
      <c r="C118" s="168"/>
      <c r="D118" s="168"/>
    </row>
    <row r="119" customFormat="false" ht="13.8" hidden="false" customHeight="false" outlineLevel="0" collapsed="false">
      <c r="A119" s="251"/>
      <c r="B119" s="252"/>
      <c r="C119" s="253"/>
      <c r="D119" s="254"/>
    </row>
    <row r="120" customFormat="false" ht="15" hidden="false" customHeight="false" outlineLevel="0" collapsed="false">
      <c r="A120" s="35" t="s">
        <v>56</v>
      </c>
      <c r="B120" s="103" t="s">
        <v>123</v>
      </c>
      <c r="C120" s="103"/>
      <c r="D120" s="184" t="n">
        <v>10</v>
      </c>
    </row>
    <row r="121" customFormat="false" ht="13.8" hidden="false" customHeight="true" outlineLevel="0" collapsed="false">
      <c r="A121" s="290" t="s">
        <v>102</v>
      </c>
      <c r="B121" s="290"/>
      <c r="C121" s="290"/>
      <c r="D121" s="290"/>
    </row>
    <row r="122" customFormat="false" ht="13.8" hidden="false" customHeight="true" outlineLevel="0" collapsed="false">
      <c r="A122" s="168" t="s">
        <v>124</v>
      </c>
      <c r="B122" s="168"/>
      <c r="C122" s="168"/>
      <c r="D122" s="168"/>
    </row>
    <row r="123" customFormat="false" ht="13.8" hidden="false" customHeight="false" outlineLevel="0" collapsed="false">
      <c r="A123" s="251"/>
      <c r="B123" s="252"/>
      <c r="C123" s="253"/>
      <c r="D123" s="254"/>
    </row>
    <row r="124" customFormat="false" ht="14.15" hidden="false" customHeight="true" outlineLevel="0" collapsed="false">
      <c r="A124" s="296" t="s">
        <v>72</v>
      </c>
      <c r="B124" s="296"/>
      <c r="C124" s="296"/>
      <c r="D124" s="83" t="n">
        <f aca="false">SUM(D90,D103,D108,D112,D116,D120)</f>
        <v>613.3522</v>
      </c>
      <c r="E124" s="230"/>
      <c r="F124" s="230"/>
      <c r="G124" s="230"/>
      <c r="H124" s="230"/>
      <c r="I124" s="230"/>
      <c r="J124" s="230"/>
      <c r="K124" s="230"/>
      <c r="L124" s="230"/>
      <c r="M124" s="230"/>
      <c r="N124" s="230"/>
      <c r="O124" s="230"/>
      <c r="P124" s="230"/>
      <c r="Q124" s="230"/>
      <c r="R124" s="230"/>
      <c r="S124" s="230"/>
      <c r="T124" s="230"/>
      <c r="U124" s="230"/>
      <c r="V124" s="230"/>
      <c r="W124" s="230"/>
      <c r="X124" s="230"/>
      <c r="Y124" s="24"/>
      <c r="Z124" s="24"/>
    </row>
    <row r="125" customFormat="false" ht="13.8" hidden="false" customHeight="false" outlineLevel="0" collapsed="false">
      <c r="A125" s="297"/>
      <c r="B125" s="298"/>
      <c r="C125" s="298"/>
      <c r="D125" s="299"/>
      <c r="E125" s="230"/>
      <c r="F125" s="230"/>
      <c r="G125" s="230"/>
      <c r="H125" s="230"/>
      <c r="I125" s="230"/>
      <c r="J125" s="230"/>
      <c r="K125" s="230"/>
      <c r="L125" s="230"/>
      <c r="M125" s="230"/>
      <c r="N125" s="230"/>
      <c r="O125" s="230"/>
      <c r="P125" s="230"/>
      <c r="Q125" s="230"/>
      <c r="R125" s="230"/>
      <c r="S125" s="230"/>
      <c r="T125" s="230"/>
      <c r="U125" s="230"/>
      <c r="V125" s="230"/>
      <c r="W125" s="230"/>
      <c r="X125" s="230"/>
      <c r="Y125" s="24"/>
      <c r="Z125" s="24"/>
    </row>
    <row r="126" customFormat="false" ht="15" hidden="false" customHeight="false" outlineLevel="0" collapsed="false">
      <c r="A126" s="147" t="s">
        <v>125</v>
      </c>
      <c r="B126" s="147"/>
      <c r="C126" s="147"/>
      <c r="D126" s="147"/>
      <c r="E126" s="230"/>
      <c r="F126" s="230"/>
      <c r="G126" s="230"/>
      <c r="H126" s="230"/>
      <c r="I126" s="230"/>
      <c r="J126" s="230"/>
      <c r="K126" s="230"/>
      <c r="L126" s="230"/>
      <c r="M126" s="230"/>
      <c r="N126" s="230"/>
      <c r="O126" s="230"/>
      <c r="P126" s="230"/>
      <c r="Q126" s="230"/>
      <c r="R126" s="230"/>
      <c r="S126" s="230"/>
      <c r="T126" s="230"/>
      <c r="U126" s="230"/>
      <c r="V126" s="230"/>
      <c r="W126" s="230"/>
      <c r="X126" s="230"/>
      <c r="Y126" s="24"/>
      <c r="Z126" s="24"/>
    </row>
    <row r="127" customFormat="false" ht="13.8" hidden="false" customHeight="true" outlineLevel="0" collapsed="false">
      <c r="A127" s="33" t="n">
        <v>2</v>
      </c>
      <c r="B127" s="33" t="s">
        <v>126</v>
      </c>
      <c r="C127" s="33"/>
      <c r="D127" s="33" t="s">
        <v>17</v>
      </c>
      <c r="E127" s="230"/>
      <c r="F127" s="230"/>
      <c r="G127" s="230"/>
      <c r="H127" s="230"/>
      <c r="I127" s="230"/>
      <c r="J127" s="230"/>
      <c r="K127" s="230"/>
      <c r="L127" s="230"/>
      <c r="M127" s="230"/>
      <c r="N127" s="230"/>
      <c r="O127" s="230"/>
      <c r="P127" s="230"/>
      <c r="Q127" s="230"/>
      <c r="R127" s="230"/>
      <c r="S127" s="230"/>
      <c r="T127" s="230"/>
      <c r="U127" s="230"/>
      <c r="V127" s="230"/>
      <c r="W127" s="230"/>
      <c r="X127" s="230"/>
      <c r="Y127" s="24"/>
      <c r="Z127" s="24"/>
    </row>
    <row r="128" customFormat="false" ht="15" hidden="false" customHeight="false" outlineLevel="0" collapsed="false">
      <c r="A128" s="300" t="s">
        <v>61</v>
      </c>
      <c r="B128" s="135" t="str">
        <f aca="false">B46</f>
        <v>13º (décimo terceiro) Salário e Adicional de Férias</v>
      </c>
      <c r="C128" s="135"/>
      <c r="D128" s="136" t="n">
        <f aca="false">D58</f>
        <v>260.903333333333</v>
      </c>
      <c r="E128" s="230"/>
      <c r="F128" s="230"/>
      <c r="G128" s="230"/>
      <c r="H128" s="230"/>
      <c r="I128" s="230"/>
      <c r="J128" s="230"/>
      <c r="K128" s="230"/>
      <c r="L128" s="230"/>
      <c r="M128" s="230"/>
      <c r="N128" s="230"/>
      <c r="O128" s="230"/>
      <c r="P128" s="230"/>
      <c r="Q128" s="230"/>
      <c r="R128" s="230"/>
      <c r="S128" s="230"/>
      <c r="T128" s="230"/>
      <c r="U128" s="230"/>
      <c r="V128" s="230"/>
      <c r="W128" s="230"/>
      <c r="X128" s="230"/>
      <c r="Y128" s="24"/>
      <c r="Z128" s="24"/>
    </row>
    <row r="129" customFormat="false" ht="15" hidden="false" customHeight="false" outlineLevel="0" collapsed="false">
      <c r="A129" s="300" t="s">
        <v>74</v>
      </c>
      <c r="B129" s="137" t="str">
        <f aca="false">B61</f>
        <v>GPS, FGTS e outras contribuições</v>
      </c>
      <c r="C129" s="137"/>
      <c r="D129" s="136" t="n">
        <f aca="false">D86</f>
        <v>881.853266666667</v>
      </c>
      <c r="E129" s="230"/>
      <c r="F129" s="230"/>
      <c r="G129" s="230"/>
      <c r="H129" s="230"/>
      <c r="I129" s="230"/>
      <c r="J129" s="230"/>
      <c r="K129" s="230"/>
      <c r="L129" s="230"/>
      <c r="M129" s="230"/>
      <c r="N129" s="230"/>
      <c r="O129" s="230"/>
      <c r="P129" s="230"/>
      <c r="Q129" s="230"/>
      <c r="R129" s="230"/>
      <c r="S129" s="230"/>
      <c r="T129" s="230"/>
      <c r="U129" s="230"/>
      <c r="V129" s="230"/>
      <c r="W129" s="230"/>
      <c r="X129" s="230"/>
      <c r="Y129" s="24"/>
      <c r="Z129" s="24"/>
    </row>
    <row r="130" customFormat="false" ht="15" hidden="false" customHeight="false" outlineLevel="0" collapsed="false">
      <c r="A130" s="300" t="s">
        <v>97</v>
      </c>
      <c r="B130" s="137" t="str">
        <f aca="false">B89</f>
        <v>Benefícios Mensais e Diários</v>
      </c>
      <c r="C130" s="137"/>
      <c r="D130" s="136" t="n">
        <f aca="false">D124</f>
        <v>613.3522</v>
      </c>
      <c r="E130" s="230"/>
      <c r="F130" s="230"/>
      <c r="G130" s="230"/>
      <c r="H130" s="230"/>
      <c r="I130" s="230"/>
      <c r="J130" s="230"/>
      <c r="K130" s="230"/>
      <c r="L130" s="230"/>
      <c r="M130" s="230"/>
      <c r="N130" s="230"/>
      <c r="O130" s="230"/>
      <c r="P130" s="230"/>
      <c r="Q130" s="230"/>
      <c r="R130" s="230"/>
      <c r="S130" s="230"/>
      <c r="T130" s="230"/>
      <c r="U130" s="230"/>
      <c r="V130" s="230"/>
      <c r="W130" s="230"/>
      <c r="X130" s="230"/>
      <c r="Y130" s="24"/>
      <c r="Z130" s="24"/>
    </row>
    <row r="131" customFormat="false" ht="14.15" hidden="false" customHeight="true" outlineLevel="0" collapsed="false">
      <c r="A131" s="33" t="s">
        <v>72</v>
      </c>
      <c r="B131" s="33"/>
      <c r="C131" s="33"/>
      <c r="D131" s="83" t="n">
        <f aca="false">SUM(D128:D130)</f>
        <v>1756.1088</v>
      </c>
      <c r="E131" s="230"/>
      <c r="F131" s="230"/>
      <c r="G131" s="230"/>
      <c r="H131" s="230"/>
      <c r="I131" s="230"/>
      <c r="J131" s="230"/>
      <c r="K131" s="230"/>
      <c r="L131" s="230"/>
      <c r="M131" s="230"/>
      <c r="N131" s="230"/>
      <c r="O131" s="230"/>
      <c r="P131" s="230"/>
      <c r="Q131" s="230"/>
      <c r="R131" s="230"/>
      <c r="S131" s="230"/>
      <c r="T131" s="230"/>
      <c r="U131" s="230"/>
      <c r="V131" s="230"/>
      <c r="W131" s="230"/>
      <c r="X131" s="230"/>
      <c r="Y131" s="24"/>
      <c r="Z131" s="24"/>
    </row>
    <row r="132" customFormat="false" ht="13.8" hidden="false" customHeight="false" outlineLevel="0" collapsed="false">
      <c r="A132" s="301"/>
      <c r="D132" s="302"/>
    </row>
    <row r="133" customFormat="false" ht="15" hidden="false" customHeight="false" outlineLevel="0" collapsed="false">
      <c r="A133" s="109" t="s">
        <v>127</v>
      </c>
      <c r="B133" s="109"/>
      <c r="C133" s="109"/>
      <c r="D133" s="109"/>
    </row>
    <row r="134" customFormat="false" ht="15" hidden="false" customHeight="false" outlineLevel="0" collapsed="false">
      <c r="A134" s="101" t="n">
        <v>3</v>
      </c>
      <c r="B134" s="42" t="s">
        <v>128</v>
      </c>
      <c r="C134" s="42"/>
      <c r="D134" s="102" t="s">
        <v>17</v>
      </c>
    </row>
    <row r="135" customFormat="false" ht="15" hidden="false" customHeight="false" outlineLevel="0" collapsed="false">
      <c r="A135" s="76" t="s">
        <v>18</v>
      </c>
      <c r="B135" s="139" t="s">
        <v>129</v>
      </c>
      <c r="C135" s="139"/>
      <c r="D135" s="140" t="n">
        <f aca="false">D42*D137</f>
        <v>9.862146</v>
      </c>
    </row>
    <row r="136" customFormat="false" ht="91" hidden="false" customHeight="true" outlineLevel="0" collapsed="false">
      <c r="A136" s="95" t="s">
        <v>130</v>
      </c>
      <c r="B136" s="95"/>
      <c r="C136" s="95"/>
      <c r="D136" s="95"/>
    </row>
    <row r="137" customFormat="false" ht="13.8" hidden="false" customHeight="true" outlineLevel="0" collapsed="false">
      <c r="A137" s="303" t="s">
        <v>131</v>
      </c>
      <c r="B137" s="303"/>
      <c r="C137" s="303"/>
      <c r="D137" s="304" t="n">
        <v>0.0042</v>
      </c>
      <c r="G137" s="305"/>
    </row>
    <row r="138" customFormat="false" ht="13.8" hidden="false" customHeight="false" outlineLevel="0" collapsed="false">
      <c r="A138" s="306"/>
      <c r="B138" s="252"/>
      <c r="C138" s="253"/>
      <c r="D138" s="307"/>
    </row>
    <row r="139" customFormat="false" ht="15" hidden="false" customHeight="false" outlineLevel="0" collapsed="false">
      <c r="A139" s="76" t="s">
        <v>20</v>
      </c>
      <c r="B139" s="139" t="s">
        <v>132</v>
      </c>
      <c r="C139" s="139"/>
      <c r="D139" s="140" t="n">
        <f aca="false">D42*D137*0.08</f>
        <v>0.78897168</v>
      </c>
    </row>
    <row r="140" customFormat="false" ht="73.55" hidden="false" customHeight="true" outlineLevel="0" collapsed="false">
      <c r="A140" s="144" t="s">
        <v>230</v>
      </c>
      <c r="B140" s="144"/>
      <c r="C140" s="144"/>
      <c r="D140" s="144"/>
    </row>
    <row r="141" customFormat="false" ht="13.8" hidden="false" customHeight="true" outlineLevel="0" collapsed="false">
      <c r="A141" s="303" t="s">
        <v>131</v>
      </c>
      <c r="B141" s="303"/>
      <c r="C141" s="303"/>
      <c r="D141" s="304" t="n">
        <v>0.08</v>
      </c>
      <c r="E141" s="265"/>
    </row>
    <row r="142" customFormat="false" ht="13.8" hidden="false" customHeight="true" outlineLevel="0" collapsed="false">
      <c r="A142" s="303"/>
      <c r="B142" s="308"/>
      <c r="C142" s="308"/>
      <c r="D142" s="304"/>
      <c r="E142" s="265"/>
    </row>
    <row r="143" customFormat="false" ht="15" hidden="false" customHeight="false" outlineLevel="0" collapsed="false">
      <c r="A143" s="76" t="s">
        <v>43</v>
      </c>
      <c r="B143" s="139" t="s">
        <v>134</v>
      </c>
      <c r="C143" s="139"/>
      <c r="D143" s="140" t="n">
        <f aca="false">D42*D145</f>
        <v>46.9626</v>
      </c>
    </row>
    <row r="144" customFormat="false" ht="23.85" hidden="false" customHeight="true" outlineLevel="0" collapsed="false">
      <c r="A144" s="95" t="s">
        <v>135</v>
      </c>
      <c r="B144" s="95"/>
      <c r="C144" s="95"/>
      <c r="D144" s="95"/>
    </row>
    <row r="145" customFormat="false" ht="13.8" hidden="false" customHeight="true" outlineLevel="0" collapsed="false">
      <c r="A145" s="303" t="s">
        <v>131</v>
      </c>
      <c r="B145" s="303"/>
      <c r="C145" s="303"/>
      <c r="D145" s="304" t="n">
        <v>0.02</v>
      </c>
    </row>
    <row r="146" customFormat="false" ht="13.8" hidden="false" customHeight="false" outlineLevel="0" collapsed="false">
      <c r="A146" s="306"/>
      <c r="B146" s="252"/>
      <c r="C146" s="253"/>
      <c r="D146" s="307"/>
    </row>
    <row r="147" customFormat="false" ht="15" hidden="false" customHeight="false" outlineLevel="0" collapsed="false">
      <c r="A147" s="76" t="s">
        <v>45</v>
      </c>
      <c r="B147" s="139" t="s">
        <v>136</v>
      </c>
      <c r="C147" s="139"/>
      <c r="D147" s="140" t="n">
        <f aca="false">D42*D149</f>
        <v>45.553722</v>
      </c>
    </row>
    <row r="148" customFormat="false" ht="169.4" hidden="false" customHeight="true" outlineLevel="0" collapsed="false">
      <c r="A148" s="95" t="s">
        <v>137</v>
      </c>
      <c r="B148" s="95"/>
      <c r="C148" s="95"/>
      <c r="D148" s="95"/>
    </row>
    <row r="149" customFormat="false" ht="13.8" hidden="false" customHeight="true" outlineLevel="0" collapsed="false">
      <c r="A149" s="303" t="s">
        <v>131</v>
      </c>
      <c r="B149" s="303"/>
      <c r="C149" s="303"/>
      <c r="D149" s="304" t="n">
        <v>0.0194</v>
      </c>
    </row>
    <row r="150" customFormat="false" ht="35.05" hidden="false" customHeight="true" outlineLevel="0" collapsed="false">
      <c r="A150" s="146" t="s">
        <v>138</v>
      </c>
      <c r="B150" s="146"/>
      <c r="C150" s="146"/>
      <c r="D150" s="304"/>
    </row>
    <row r="151" customFormat="false" ht="13.8" hidden="false" customHeight="false" outlineLevel="0" collapsed="false">
      <c r="A151" s="306"/>
      <c r="B151" s="252"/>
      <c r="C151" s="253"/>
      <c r="D151" s="307"/>
    </row>
    <row r="152" customFormat="false" ht="15" hidden="false" customHeight="false" outlineLevel="0" collapsed="false">
      <c r="A152" s="76" t="s">
        <v>51</v>
      </c>
      <c r="B152" s="139" t="s">
        <v>139</v>
      </c>
      <c r="C152" s="139"/>
      <c r="D152" s="140" t="n">
        <f aca="false">C86*D147</f>
        <v>15.397158036</v>
      </c>
    </row>
    <row r="153" customFormat="false" ht="35.05" hidden="false" customHeight="true" outlineLevel="0" collapsed="false">
      <c r="A153" s="95" t="s">
        <v>140</v>
      </c>
      <c r="B153" s="95"/>
      <c r="C153" s="95"/>
      <c r="D153" s="95"/>
    </row>
    <row r="154" customFormat="false" ht="13.8" hidden="false" customHeight="false" outlineLevel="0" collapsed="false">
      <c r="A154" s="306"/>
      <c r="B154" s="252"/>
      <c r="C154" s="253"/>
      <c r="D154" s="307"/>
    </row>
    <row r="155" customFormat="false" ht="15" hidden="false" customHeight="false" outlineLevel="0" collapsed="false">
      <c r="A155" s="76" t="s">
        <v>56</v>
      </c>
      <c r="B155" s="139" t="s">
        <v>141</v>
      </c>
      <c r="C155" s="139"/>
      <c r="D155" s="140" t="n">
        <f aca="false">D42*D157</f>
        <v>46.9626</v>
      </c>
    </row>
    <row r="156" customFormat="false" ht="23.85" hidden="false" customHeight="true" outlineLevel="0" collapsed="false">
      <c r="A156" s="95" t="s">
        <v>135</v>
      </c>
      <c r="B156" s="95"/>
      <c r="C156" s="95"/>
      <c r="D156" s="95"/>
    </row>
    <row r="157" customFormat="false" ht="13.8" hidden="false" customHeight="true" outlineLevel="0" collapsed="false">
      <c r="A157" s="303" t="s">
        <v>131</v>
      </c>
      <c r="B157" s="303"/>
      <c r="C157" s="303"/>
      <c r="D157" s="304" t="n">
        <v>0.02</v>
      </c>
    </row>
    <row r="158" customFormat="false" ht="13.8" hidden="false" customHeight="false" outlineLevel="0" collapsed="false">
      <c r="A158" s="306"/>
      <c r="B158" s="252"/>
      <c r="C158" s="253"/>
      <c r="D158" s="307"/>
    </row>
    <row r="159" customFormat="false" ht="15" hidden="false" customHeight="false" outlineLevel="0" collapsed="false">
      <c r="A159" s="97" t="s">
        <v>95</v>
      </c>
      <c r="B159" s="97"/>
      <c r="C159" s="97"/>
      <c r="D159" s="309" t="n">
        <f aca="false">SUM(D135,D139,D143,D147,D152,D155)</f>
        <v>165.527197716</v>
      </c>
    </row>
    <row r="161" customFormat="false" ht="15" hidden="false" customHeight="false" outlineLevel="0" collapsed="false">
      <c r="A161" s="147" t="s">
        <v>143</v>
      </c>
      <c r="B161" s="147"/>
      <c r="C161" s="147"/>
      <c r="D161" s="147"/>
    </row>
    <row r="162" customFormat="false" ht="35.05" hidden="false" customHeight="true" outlineLevel="0" collapsed="false">
      <c r="A162" s="148" t="s">
        <v>144</v>
      </c>
      <c r="B162" s="148"/>
      <c r="C162" s="148"/>
      <c r="D162" s="148"/>
    </row>
    <row r="163" customFormat="false" ht="15" hidden="false" customHeight="false" outlineLevel="0" collapsed="false">
      <c r="A163" s="147" t="s">
        <v>145</v>
      </c>
      <c r="B163" s="147"/>
      <c r="C163" s="147"/>
      <c r="D163" s="147"/>
    </row>
    <row r="164" customFormat="false" ht="13.8" hidden="false" customHeight="true" outlineLevel="0" collapsed="false">
      <c r="A164" s="84" t="s">
        <v>146</v>
      </c>
      <c r="B164" s="149" t="s">
        <v>147</v>
      </c>
      <c r="C164" s="149"/>
      <c r="D164" s="84" t="s">
        <v>17</v>
      </c>
    </row>
    <row r="165" customFormat="false" ht="15" hidden="false" customHeight="false" outlineLevel="0" collapsed="false">
      <c r="A165" s="62" t="s">
        <v>18</v>
      </c>
      <c r="B165" s="150" t="s">
        <v>148</v>
      </c>
      <c r="C165" s="150"/>
      <c r="D165" s="151" t="n">
        <v>0</v>
      </c>
    </row>
    <row r="166" customFormat="false" ht="13.8" hidden="false" customHeight="true" outlineLevel="0" collapsed="false">
      <c r="A166" s="310" t="s">
        <v>42</v>
      </c>
      <c r="B166" s="310"/>
      <c r="C166" s="310"/>
      <c r="D166" s="310"/>
    </row>
    <row r="167" customFormat="false" ht="46.25" hidden="false" customHeight="true" outlineLevel="0" collapsed="false">
      <c r="A167" s="311" t="s">
        <v>149</v>
      </c>
      <c r="B167" s="311"/>
      <c r="C167" s="311"/>
      <c r="D167" s="311"/>
    </row>
    <row r="168" customFormat="false" ht="46.25" hidden="false" customHeight="true" outlineLevel="0" collapsed="false">
      <c r="A168" s="154" t="s">
        <v>68</v>
      </c>
      <c r="B168" s="154"/>
      <c r="C168" s="154"/>
      <c r="D168" s="154"/>
    </row>
    <row r="169" customFormat="false" ht="13.8" hidden="false" customHeight="false" outlineLevel="0" collapsed="false">
      <c r="A169" s="312"/>
      <c r="B169" s="313" t="s">
        <v>231</v>
      </c>
      <c r="C169" s="314" t="n">
        <f aca="false">D42+D131+D159</f>
        <v>4269.765997716</v>
      </c>
      <c r="D169" s="315"/>
    </row>
    <row r="170" customFormat="false" ht="13.8" hidden="false" customHeight="false" outlineLevel="0" collapsed="false">
      <c r="A170" s="312"/>
      <c r="B170" s="313" t="s">
        <v>232</v>
      </c>
      <c r="C170" s="314" t="n">
        <f aca="false">C169/30</f>
        <v>142.3255332572</v>
      </c>
      <c r="D170" s="315"/>
    </row>
    <row r="171" customFormat="false" ht="13.8" hidden="false" customHeight="false" outlineLevel="0" collapsed="false">
      <c r="A171" s="312"/>
      <c r="B171" s="313" t="s">
        <v>233</v>
      </c>
      <c r="C171" s="316" t="n">
        <f aca="false">(252/365)*30</f>
        <v>20.7123287671233</v>
      </c>
      <c r="D171" s="315"/>
    </row>
    <row r="172" customFormat="false" ht="13.8" hidden="false" customHeight="false" outlineLevel="0" collapsed="false">
      <c r="A172" s="312"/>
      <c r="B172" s="313" t="s">
        <v>234</v>
      </c>
      <c r="C172" s="317" t="n">
        <f aca="false">C170*C171</f>
        <v>2947.89323677927</v>
      </c>
      <c r="D172" s="318"/>
    </row>
    <row r="173" customFormat="false" ht="13.8" hidden="false" customHeight="false" outlineLevel="0" collapsed="false">
      <c r="A173" s="312"/>
      <c r="B173" s="313" t="s">
        <v>235</v>
      </c>
      <c r="C173" s="317" t="n">
        <f aca="false">C172/12</f>
        <v>245.657769731605</v>
      </c>
      <c r="D173" s="318"/>
    </row>
    <row r="174" customFormat="false" ht="23.85" hidden="false" customHeight="true" outlineLevel="0" collapsed="false">
      <c r="A174" s="319" t="s">
        <v>156</v>
      </c>
      <c r="B174" s="319"/>
      <c r="C174" s="319"/>
      <c r="D174" s="320" t="n">
        <f aca="false">D165/$D$15</f>
        <v>0</v>
      </c>
    </row>
    <row r="175" customFormat="false" ht="13.8" hidden="false" customHeight="false" outlineLevel="0" collapsed="false">
      <c r="A175" s="251"/>
      <c r="B175" s="252"/>
      <c r="C175" s="253"/>
      <c r="D175" s="254"/>
    </row>
    <row r="176" customFormat="false" ht="15" hidden="false" customHeight="false" outlineLevel="0" collapsed="false">
      <c r="A176" s="62" t="s">
        <v>20</v>
      </c>
      <c r="B176" s="150" t="s">
        <v>157</v>
      </c>
      <c r="C176" s="150"/>
      <c r="D176" s="151" t="e">
        <f aca="false">#REF!</f>
        <v>#REF!</v>
      </c>
    </row>
    <row r="177" customFormat="false" ht="13.8" hidden="false" customHeight="true" outlineLevel="0" collapsed="false">
      <c r="A177" s="310" t="s">
        <v>42</v>
      </c>
      <c r="B177" s="310"/>
      <c r="C177" s="310"/>
      <c r="D177" s="310"/>
    </row>
    <row r="178" customFormat="false" ht="46.25" hidden="false" customHeight="true" outlineLevel="0" collapsed="false">
      <c r="A178" s="311" t="s">
        <v>159</v>
      </c>
      <c r="B178" s="311"/>
      <c r="C178" s="311"/>
      <c r="D178" s="311"/>
    </row>
    <row r="179" customFormat="false" ht="23.85" hidden="false" customHeight="true" outlineLevel="0" collapsed="false">
      <c r="A179" s="321" t="s">
        <v>156</v>
      </c>
      <c r="B179" s="321"/>
      <c r="C179" s="321"/>
      <c r="D179" s="322" t="e">
        <f aca="false">D176/$D$15</f>
        <v>#REF!</v>
      </c>
    </row>
    <row r="180" customFormat="false" ht="13.8" hidden="false" customHeight="false" outlineLevel="0" collapsed="false">
      <c r="A180" s="251"/>
      <c r="B180" s="252"/>
      <c r="C180" s="253"/>
      <c r="D180" s="254"/>
    </row>
    <row r="181" customFormat="false" ht="15" hidden="false" customHeight="false" outlineLevel="0" collapsed="false">
      <c r="A181" s="62" t="s">
        <v>43</v>
      </c>
      <c r="B181" s="150" t="s">
        <v>160</v>
      </c>
      <c r="C181" s="150"/>
      <c r="D181" s="151" t="e">
        <f aca="false">#REF!</f>
        <v>#REF!</v>
      </c>
    </row>
    <row r="182" customFormat="false" ht="13.8" hidden="false" customHeight="true" outlineLevel="0" collapsed="false">
      <c r="A182" s="310" t="s">
        <v>42</v>
      </c>
      <c r="B182" s="310"/>
      <c r="C182" s="310"/>
      <c r="D182" s="310"/>
    </row>
    <row r="183" customFormat="false" ht="46.25" hidden="false" customHeight="true" outlineLevel="0" collapsed="false">
      <c r="A183" s="311" t="s">
        <v>161</v>
      </c>
      <c r="B183" s="311"/>
      <c r="C183" s="311"/>
      <c r="D183" s="311"/>
    </row>
    <row r="184" customFormat="false" ht="23.85" hidden="false" customHeight="true" outlineLevel="0" collapsed="false">
      <c r="A184" s="321" t="s">
        <v>156</v>
      </c>
      <c r="B184" s="321"/>
      <c r="C184" s="321"/>
      <c r="D184" s="322" t="e">
        <f aca="false">D181/$D$15</f>
        <v>#REF!</v>
      </c>
    </row>
    <row r="185" customFormat="false" ht="13.8" hidden="false" customHeight="false" outlineLevel="0" collapsed="false">
      <c r="A185" s="251"/>
      <c r="B185" s="252"/>
      <c r="C185" s="253"/>
      <c r="D185" s="254"/>
    </row>
    <row r="186" customFormat="false" ht="15" hidden="false" customHeight="false" outlineLevel="0" collapsed="false">
      <c r="A186" s="323" t="s">
        <v>45</v>
      </c>
      <c r="B186" s="324" t="s">
        <v>162</v>
      </c>
      <c r="C186" s="324"/>
      <c r="D186" s="325" t="e">
        <f aca="false">#REF!</f>
        <v>#REF!</v>
      </c>
    </row>
    <row r="187" customFormat="false" ht="13.8" hidden="false" customHeight="true" outlineLevel="0" collapsed="false">
      <c r="A187" s="310" t="s">
        <v>42</v>
      </c>
      <c r="B187" s="310"/>
      <c r="C187" s="310"/>
      <c r="D187" s="310"/>
    </row>
    <row r="188" customFormat="false" ht="46.25" hidden="false" customHeight="true" outlineLevel="0" collapsed="false">
      <c r="A188" s="326" t="s">
        <v>163</v>
      </c>
      <c r="B188" s="326"/>
      <c r="C188" s="326"/>
      <c r="D188" s="326"/>
    </row>
    <row r="189" customFormat="false" ht="23.85" hidden="false" customHeight="true" outlineLevel="0" collapsed="false">
      <c r="A189" s="321" t="s">
        <v>156</v>
      </c>
      <c r="B189" s="321"/>
      <c r="C189" s="321"/>
      <c r="D189" s="322" t="e">
        <f aca="false">D186/$D$15</f>
        <v>#REF!</v>
      </c>
    </row>
    <row r="190" customFormat="false" ht="13.8" hidden="false" customHeight="false" outlineLevel="0" collapsed="false">
      <c r="A190" s="251"/>
      <c r="B190" s="252"/>
      <c r="C190" s="253"/>
      <c r="D190" s="254"/>
    </row>
    <row r="191" customFormat="false" ht="15" hidden="false" customHeight="false" outlineLevel="0" collapsed="false">
      <c r="A191" s="169" t="s">
        <v>51</v>
      </c>
      <c r="B191" s="139" t="s">
        <v>164</v>
      </c>
      <c r="C191" s="139"/>
      <c r="D191" s="170"/>
    </row>
    <row r="192" customFormat="false" ht="46.25" hidden="false" customHeight="true" outlineLevel="0" collapsed="false">
      <c r="A192" s="168" t="s">
        <v>165</v>
      </c>
      <c r="B192" s="168"/>
      <c r="C192" s="168"/>
      <c r="D192" s="168"/>
    </row>
    <row r="193" customFormat="false" ht="23.85" hidden="false" customHeight="true" outlineLevel="0" collapsed="false">
      <c r="A193" s="321" t="s">
        <v>156</v>
      </c>
      <c r="B193" s="321"/>
      <c r="C193" s="321"/>
      <c r="D193" s="322" t="n">
        <f aca="false">D191/$D$15</f>
        <v>0</v>
      </c>
    </row>
    <row r="194" customFormat="false" ht="13.8" hidden="false" customHeight="false" outlineLevel="0" collapsed="false">
      <c r="A194" s="251"/>
      <c r="B194" s="252"/>
      <c r="C194" s="253"/>
      <c r="D194" s="254"/>
    </row>
    <row r="195" customFormat="false" ht="15" hidden="false" customHeight="false" outlineLevel="0" collapsed="false">
      <c r="A195" s="327" t="s">
        <v>56</v>
      </c>
      <c r="B195" s="328" t="s">
        <v>166</v>
      </c>
      <c r="C195" s="328"/>
      <c r="D195" s="170"/>
    </row>
    <row r="196" customFormat="false" ht="35.05" hidden="false" customHeight="true" outlineLevel="0" collapsed="false">
      <c r="A196" s="329" t="s">
        <v>167</v>
      </c>
      <c r="B196" s="329"/>
      <c r="C196" s="329"/>
      <c r="D196" s="329"/>
    </row>
    <row r="197" customFormat="false" ht="23.85" hidden="false" customHeight="true" outlineLevel="0" collapsed="false">
      <c r="A197" s="321" t="s">
        <v>156</v>
      </c>
      <c r="B197" s="321"/>
      <c r="C197" s="321"/>
      <c r="D197" s="322" t="n">
        <f aca="false">D195/$D$15</f>
        <v>0</v>
      </c>
    </row>
    <row r="198" customFormat="false" ht="13.8" hidden="false" customHeight="false" outlineLevel="0" collapsed="false">
      <c r="A198" s="251"/>
      <c r="B198" s="252"/>
      <c r="C198" s="253"/>
      <c r="D198" s="254"/>
    </row>
    <row r="199" customFormat="false" ht="15" hidden="false" customHeight="false" outlineLevel="0" collapsed="false">
      <c r="A199" s="330" t="s">
        <v>72</v>
      </c>
      <c r="B199" s="330"/>
      <c r="C199" s="330"/>
      <c r="D199" s="83" t="e">
        <f aca="false">SUM(D165,D176,D181,D186,D191,D195)</f>
        <v>#REF!</v>
      </c>
    </row>
    <row r="200" customFormat="false" ht="13.8" hidden="false" customHeight="false" outlineLevel="0" collapsed="false">
      <c r="A200" s="331"/>
      <c r="B200" s="230"/>
      <c r="C200" s="230"/>
      <c r="D200" s="332"/>
      <c r="E200" s="230"/>
      <c r="F200" s="230"/>
      <c r="G200" s="230"/>
      <c r="H200" s="230"/>
      <c r="I200" s="230"/>
      <c r="J200" s="230"/>
      <c r="K200" s="230"/>
      <c r="L200" s="230"/>
      <c r="M200" s="230"/>
      <c r="N200" s="230"/>
      <c r="O200" s="230"/>
      <c r="P200" s="230"/>
      <c r="Q200" s="230"/>
      <c r="R200" s="230"/>
      <c r="S200" s="230"/>
      <c r="T200" s="230"/>
      <c r="U200" s="230"/>
      <c r="V200" s="230"/>
      <c r="W200" s="230"/>
      <c r="X200" s="230"/>
      <c r="Y200" s="230"/>
      <c r="Z200" s="24"/>
    </row>
    <row r="201" customFormat="false" ht="15" hidden="false" customHeight="false" outlineLevel="0" collapsed="false">
      <c r="A201" s="147" t="s">
        <v>168</v>
      </c>
      <c r="B201" s="147"/>
      <c r="C201" s="147"/>
      <c r="D201" s="147"/>
      <c r="E201" s="230"/>
      <c r="F201" s="230"/>
      <c r="G201" s="230"/>
      <c r="H201" s="230"/>
      <c r="I201" s="230"/>
      <c r="J201" s="230"/>
      <c r="K201" s="230"/>
      <c r="L201" s="230"/>
      <c r="M201" s="230"/>
      <c r="N201" s="230"/>
      <c r="O201" s="230"/>
      <c r="P201" s="230"/>
      <c r="Q201" s="230"/>
      <c r="R201" s="230"/>
      <c r="S201" s="230"/>
      <c r="T201" s="230"/>
      <c r="U201" s="230"/>
      <c r="V201" s="230"/>
      <c r="W201" s="230"/>
      <c r="X201" s="230"/>
      <c r="Y201" s="230"/>
      <c r="Z201" s="24"/>
    </row>
    <row r="202" customFormat="false" ht="13.8" hidden="false" customHeight="true" outlineLevel="0" collapsed="false">
      <c r="A202" s="33" t="s">
        <v>169</v>
      </c>
      <c r="B202" s="149" t="s">
        <v>170</v>
      </c>
      <c r="C202" s="149"/>
      <c r="D202" s="33" t="s">
        <v>17</v>
      </c>
      <c r="E202" s="230"/>
      <c r="F202" s="230"/>
      <c r="G202" s="230"/>
      <c r="H202" s="230"/>
      <c r="I202" s="230"/>
      <c r="J202" s="230"/>
      <c r="K202" s="230"/>
      <c r="L202" s="230"/>
      <c r="M202" s="230"/>
      <c r="N202" s="230"/>
      <c r="O202" s="230"/>
      <c r="P202" s="230"/>
      <c r="Q202" s="230"/>
      <c r="R202" s="230"/>
      <c r="S202" s="230"/>
      <c r="T202" s="230"/>
      <c r="U202" s="230"/>
      <c r="V202" s="230"/>
      <c r="W202" s="230"/>
      <c r="X202" s="230"/>
      <c r="Y202" s="230"/>
      <c r="Z202" s="24"/>
    </row>
    <row r="203" customFormat="false" ht="13.8" hidden="false" customHeight="true" outlineLevel="0" collapsed="false">
      <c r="A203" s="174" t="s">
        <v>18</v>
      </c>
      <c r="B203" s="175" t="s">
        <v>171</v>
      </c>
      <c r="C203" s="175"/>
      <c r="D203" s="176" t="n">
        <v>0</v>
      </c>
      <c r="E203" s="230"/>
      <c r="F203" s="230"/>
      <c r="G203" s="230"/>
      <c r="H203" s="230"/>
      <c r="I203" s="230"/>
      <c r="J203" s="230"/>
      <c r="K203" s="230"/>
      <c r="L203" s="230"/>
      <c r="M203" s="230"/>
      <c r="N203" s="230"/>
      <c r="O203" s="230"/>
      <c r="P203" s="230"/>
      <c r="Q203" s="230"/>
      <c r="R203" s="230"/>
      <c r="S203" s="230"/>
      <c r="T203" s="230"/>
      <c r="U203" s="230"/>
      <c r="V203" s="230"/>
      <c r="W203" s="230"/>
      <c r="X203" s="230"/>
      <c r="Y203" s="230"/>
      <c r="Z203" s="24"/>
    </row>
    <row r="204" customFormat="false" ht="13.8" hidden="false" customHeight="true" outlineLevel="0" collapsed="false">
      <c r="A204" s="152" t="s">
        <v>42</v>
      </c>
      <c r="B204" s="152"/>
      <c r="C204" s="152"/>
      <c r="D204" s="152"/>
    </row>
    <row r="205" customFormat="false" ht="13.8" hidden="false" customHeight="false" outlineLevel="0" collapsed="false">
      <c r="A205" s="251"/>
      <c r="B205" s="252"/>
      <c r="C205" s="253"/>
      <c r="D205" s="254"/>
    </row>
    <row r="206" customFormat="false" ht="14.15" hidden="false" customHeight="true" outlineLevel="0" collapsed="false">
      <c r="A206" s="333" t="s">
        <v>172</v>
      </c>
      <c r="B206" s="333"/>
      <c r="C206" s="333"/>
      <c r="D206" s="334" t="n">
        <f aca="false">D203</f>
        <v>0</v>
      </c>
      <c r="E206" s="230"/>
      <c r="F206" s="230"/>
      <c r="G206" s="230"/>
      <c r="H206" s="230"/>
      <c r="I206" s="230"/>
      <c r="J206" s="230"/>
      <c r="K206" s="230"/>
      <c r="L206" s="230"/>
      <c r="M206" s="230"/>
      <c r="N206" s="230"/>
      <c r="O206" s="230"/>
      <c r="P206" s="230"/>
      <c r="Q206" s="230"/>
      <c r="R206" s="230"/>
      <c r="S206" s="230"/>
      <c r="T206" s="230"/>
      <c r="U206" s="230"/>
      <c r="V206" s="230"/>
      <c r="W206" s="230"/>
      <c r="X206" s="230"/>
      <c r="Y206" s="230"/>
      <c r="Z206" s="24"/>
    </row>
    <row r="207" customFormat="false" ht="13.8" hidden="false" customHeight="false" outlineLevel="0" collapsed="false">
      <c r="A207" s="335"/>
      <c r="B207" s="336"/>
      <c r="C207" s="337"/>
      <c r="D207" s="338"/>
      <c r="E207" s="230"/>
      <c r="F207" s="230"/>
      <c r="G207" s="230"/>
      <c r="H207" s="230"/>
      <c r="I207" s="230"/>
      <c r="J207" s="230"/>
      <c r="K207" s="230"/>
      <c r="L207" s="230"/>
      <c r="M207" s="230"/>
      <c r="N207" s="230"/>
      <c r="O207" s="230"/>
      <c r="P207" s="230"/>
      <c r="Q207" s="230"/>
      <c r="R207" s="230"/>
      <c r="S207" s="230"/>
      <c r="T207" s="230"/>
      <c r="U207" s="230"/>
      <c r="V207" s="230"/>
      <c r="W207" s="230"/>
      <c r="X207" s="230"/>
      <c r="Y207" s="230"/>
      <c r="Z207" s="24"/>
    </row>
    <row r="208" customFormat="false" ht="25.55" hidden="false" customHeight="true" outlineLevel="0" collapsed="false">
      <c r="A208" s="276" t="s">
        <v>173</v>
      </c>
      <c r="B208" s="276"/>
      <c r="C208" s="276"/>
      <c r="D208" s="276"/>
      <c r="E208" s="230"/>
      <c r="F208" s="230"/>
      <c r="G208" s="230"/>
      <c r="H208" s="230"/>
      <c r="I208" s="230"/>
      <c r="J208" s="230"/>
      <c r="K208" s="230"/>
      <c r="L208" s="230"/>
      <c r="M208" s="230"/>
      <c r="N208" s="230"/>
      <c r="O208" s="230"/>
      <c r="P208" s="230"/>
      <c r="Q208" s="230"/>
      <c r="R208" s="230"/>
      <c r="S208" s="230"/>
      <c r="T208" s="230"/>
      <c r="U208" s="230"/>
      <c r="V208" s="230"/>
      <c r="W208" s="230"/>
      <c r="X208" s="230"/>
      <c r="Y208" s="230"/>
      <c r="Z208" s="24"/>
    </row>
    <row r="209" customFormat="false" ht="15" hidden="false" customHeight="false" outlineLevel="0" collapsed="false">
      <c r="A209" s="84" t="n">
        <v>4</v>
      </c>
      <c r="B209" s="84" t="s">
        <v>174</v>
      </c>
      <c r="C209" s="84"/>
      <c r="D209" s="84" t="s">
        <v>175</v>
      </c>
      <c r="E209" s="230"/>
      <c r="F209" s="230"/>
      <c r="G209" s="230"/>
      <c r="H209" s="230"/>
      <c r="I209" s="230"/>
      <c r="J209" s="230"/>
      <c r="K209" s="230"/>
      <c r="L209" s="230"/>
      <c r="M209" s="230"/>
      <c r="N209" s="230"/>
      <c r="O209" s="230"/>
      <c r="P209" s="230"/>
      <c r="Q209" s="230"/>
      <c r="R209" s="230"/>
      <c r="S209" s="230"/>
      <c r="T209" s="230"/>
      <c r="U209" s="230"/>
      <c r="V209" s="230"/>
      <c r="W209" s="230"/>
      <c r="X209" s="230"/>
      <c r="Y209" s="230"/>
      <c r="Z209" s="24"/>
    </row>
    <row r="210" customFormat="false" ht="15" hidden="false" customHeight="false" outlineLevel="0" collapsed="false">
      <c r="A210" s="35" t="s">
        <v>146</v>
      </c>
      <c r="B210" s="139" t="s">
        <v>147</v>
      </c>
      <c r="C210" s="139"/>
      <c r="D210" s="184" t="e">
        <f aca="false">D199</f>
        <v>#REF!</v>
      </c>
      <c r="E210" s="230"/>
      <c r="F210" s="230"/>
      <c r="G210" s="230"/>
      <c r="H210" s="230"/>
      <c r="I210" s="230"/>
      <c r="J210" s="230"/>
      <c r="K210" s="230"/>
      <c r="L210" s="230"/>
      <c r="M210" s="230"/>
      <c r="N210" s="230"/>
      <c r="O210" s="230"/>
      <c r="P210" s="230"/>
      <c r="Q210" s="230"/>
      <c r="R210" s="230"/>
      <c r="S210" s="230"/>
      <c r="T210" s="230"/>
      <c r="U210" s="230"/>
      <c r="V210" s="230"/>
      <c r="W210" s="230"/>
      <c r="X210" s="230"/>
      <c r="Y210" s="230"/>
      <c r="Z210" s="24"/>
    </row>
    <row r="211" customFormat="false" ht="15" hidden="false" customHeight="false" outlineLevel="0" collapsed="false">
      <c r="A211" s="62" t="s">
        <v>169</v>
      </c>
      <c r="B211" s="150" t="s">
        <v>170</v>
      </c>
      <c r="C211" s="150"/>
      <c r="D211" s="151" t="n">
        <f aca="false">D206</f>
        <v>0</v>
      </c>
      <c r="E211" s="230"/>
      <c r="F211" s="230"/>
      <c r="G211" s="230"/>
      <c r="H211" s="230"/>
      <c r="I211" s="230"/>
      <c r="J211" s="230"/>
      <c r="K211" s="230"/>
      <c r="L211" s="230"/>
      <c r="M211" s="230"/>
      <c r="N211" s="230"/>
      <c r="O211" s="230"/>
      <c r="P211" s="230"/>
      <c r="Q211" s="230"/>
      <c r="R211" s="230"/>
      <c r="S211" s="230"/>
      <c r="T211" s="230"/>
      <c r="U211" s="230"/>
      <c r="V211" s="230"/>
      <c r="W211" s="230"/>
      <c r="X211" s="230"/>
      <c r="Y211" s="230"/>
      <c r="Z211" s="24"/>
    </row>
    <row r="212" customFormat="false" ht="15" hidden="false" customHeight="false" outlineLevel="0" collapsed="false">
      <c r="A212" s="42" t="s">
        <v>172</v>
      </c>
      <c r="B212" s="42"/>
      <c r="C212" s="42"/>
      <c r="D212" s="83" t="e">
        <f aca="false">SUM(D210:D211)</f>
        <v>#REF!</v>
      </c>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4"/>
    </row>
    <row r="214" customFormat="false" ht="15" hidden="false" customHeight="false" outlineLevel="0" collapsed="false">
      <c r="A214" s="147" t="s">
        <v>176</v>
      </c>
      <c r="B214" s="147"/>
      <c r="C214" s="147"/>
      <c r="D214" s="147"/>
    </row>
    <row r="215" customFormat="false" ht="13.8" hidden="false" customHeight="true" outlineLevel="0" collapsed="false">
      <c r="A215" s="33" t="n">
        <v>5</v>
      </c>
      <c r="B215" s="186" t="s">
        <v>177</v>
      </c>
      <c r="C215" s="186"/>
      <c r="D215" s="33" t="s">
        <v>17</v>
      </c>
    </row>
    <row r="216" customFormat="false" ht="13.8" hidden="false" customHeight="true" outlineLevel="0" collapsed="false">
      <c r="A216" s="35" t="s">
        <v>18</v>
      </c>
      <c r="B216" s="187" t="s">
        <v>178</v>
      </c>
      <c r="C216" s="187"/>
      <c r="D216" s="170" t="n">
        <f aca="false">Uniformes!G9</f>
        <v>0</v>
      </c>
    </row>
    <row r="217" customFormat="false" ht="35.05" hidden="false" customHeight="true" outlineLevel="0" collapsed="false">
      <c r="A217" s="168" t="s">
        <v>179</v>
      </c>
      <c r="B217" s="168"/>
      <c r="C217" s="168"/>
      <c r="D217" s="168"/>
    </row>
    <row r="218" customFormat="false" ht="13.8" hidden="false" customHeight="false" outlineLevel="0" collapsed="false">
      <c r="A218" s="251"/>
      <c r="B218" s="252"/>
      <c r="C218" s="253"/>
      <c r="D218" s="254"/>
    </row>
    <row r="219" customFormat="false" ht="13.8" hidden="false" customHeight="true" outlineLevel="0" collapsed="false">
      <c r="A219" s="339" t="s">
        <v>20</v>
      </c>
      <c r="B219" s="340" t="s">
        <v>180</v>
      </c>
      <c r="C219" s="340"/>
      <c r="D219" s="341" t="s">
        <v>181</v>
      </c>
    </row>
    <row r="220" customFormat="false" ht="23.85" hidden="false" customHeight="true" outlineLevel="0" collapsed="false">
      <c r="A220" s="193" t="s">
        <v>42</v>
      </c>
      <c r="B220" s="193"/>
      <c r="C220" s="193"/>
      <c r="D220" s="193"/>
    </row>
    <row r="221" customFormat="false" ht="13.8" hidden="false" customHeight="false" outlineLevel="0" collapsed="false">
      <c r="A221" s="257"/>
      <c r="B221" s="258"/>
      <c r="C221" s="259"/>
      <c r="D221" s="260"/>
    </row>
    <row r="222" customFormat="false" ht="13.8" hidden="false" customHeight="true" outlineLevel="0" collapsed="false">
      <c r="A222" s="339" t="s">
        <v>43</v>
      </c>
      <c r="B222" s="340" t="s">
        <v>182</v>
      </c>
      <c r="C222" s="340"/>
      <c r="D222" s="341" t="s">
        <v>181</v>
      </c>
    </row>
    <row r="223" customFormat="false" ht="23.85" hidden="false" customHeight="true" outlineLevel="0" collapsed="false">
      <c r="A223" s="193" t="s">
        <v>42</v>
      </c>
      <c r="B223" s="193"/>
      <c r="C223" s="193"/>
      <c r="D223" s="193"/>
    </row>
    <row r="224" customFormat="false" ht="13.8" hidden="false" customHeight="false" outlineLevel="0" collapsed="false">
      <c r="A224" s="257"/>
      <c r="B224" s="258"/>
      <c r="C224" s="259"/>
      <c r="D224" s="260"/>
    </row>
    <row r="225" customFormat="false" ht="13.8" hidden="false" customHeight="false" outlineLevel="0" collapsed="false">
      <c r="A225" s="339" t="s">
        <v>45</v>
      </c>
      <c r="B225" s="342" t="s">
        <v>183</v>
      </c>
      <c r="C225" s="343"/>
      <c r="D225" s="341" t="s">
        <v>181</v>
      </c>
    </row>
    <row r="226" customFormat="false" ht="23.85" hidden="false" customHeight="true" outlineLevel="0" collapsed="false">
      <c r="A226" s="193" t="s">
        <v>42</v>
      </c>
      <c r="B226" s="193"/>
      <c r="C226" s="193"/>
      <c r="D226" s="193"/>
    </row>
    <row r="227" customFormat="false" ht="13.8" hidden="false" customHeight="false" outlineLevel="0" collapsed="false">
      <c r="A227" s="251"/>
      <c r="B227" s="252"/>
      <c r="C227" s="253"/>
      <c r="D227" s="254"/>
    </row>
    <row r="228" customFormat="false" ht="14.15" hidden="false" customHeight="true" outlineLevel="0" collapsed="false">
      <c r="A228" s="33" t="s">
        <v>72</v>
      </c>
      <c r="B228" s="33"/>
      <c r="C228" s="33"/>
      <c r="D228" s="178" t="n">
        <f aca="false">SUM(D216:D227)</f>
        <v>0</v>
      </c>
    </row>
    <row r="230" customFormat="false" ht="15" hidden="false" customHeight="false" outlineLevel="0" collapsed="false">
      <c r="A230" s="282" t="s">
        <v>184</v>
      </c>
      <c r="B230" s="282"/>
      <c r="C230" s="282"/>
      <c r="D230" s="282"/>
    </row>
    <row r="231" customFormat="false" ht="15" hidden="false" customHeight="false" outlineLevel="0" collapsed="false">
      <c r="A231" s="33" t="n">
        <v>6</v>
      </c>
      <c r="B231" s="196" t="s">
        <v>185</v>
      </c>
      <c r="C231" s="33" t="s">
        <v>63</v>
      </c>
      <c r="D231" s="33" t="s">
        <v>17</v>
      </c>
    </row>
    <row r="232" customFormat="false" ht="15" hidden="false" customHeight="false" outlineLevel="0" collapsed="false">
      <c r="A232" s="35" t="s">
        <v>18</v>
      </c>
      <c r="B232" s="187" t="s">
        <v>187</v>
      </c>
      <c r="C232" s="197"/>
      <c r="D232" s="184" t="e">
        <f aca="false">C232*D269</f>
        <v>#REF!</v>
      </c>
    </row>
    <row r="233" customFormat="false" ht="35.05" hidden="false" customHeight="true" outlineLevel="0" collapsed="false">
      <c r="A233" s="168" t="s">
        <v>188</v>
      </c>
      <c r="B233" s="168"/>
      <c r="C233" s="168"/>
      <c r="D233" s="168"/>
    </row>
    <row r="234" customFormat="false" ht="13.8" hidden="false" customHeight="false" outlineLevel="0" collapsed="false">
      <c r="A234" s="251"/>
      <c r="B234" s="252"/>
      <c r="C234" s="253"/>
      <c r="D234" s="254"/>
    </row>
    <row r="235" customFormat="false" ht="15" hidden="false" customHeight="false" outlineLevel="0" collapsed="false">
      <c r="A235" s="35" t="s">
        <v>20</v>
      </c>
      <c r="B235" s="36" t="s">
        <v>189</v>
      </c>
      <c r="C235" s="197"/>
      <c r="D235" s="184" t="e">
        <f aca="false">C235*(D269+D232)</f>
        <v>#REF!</v>
      </c>
    </row>
    <row r="236" customFormat="false" ht="35.05" hidden="false" customHeight="true" outlineLevel="0" collapsed="false">
      <c r="A236" s="168" t="s">
        <v>190</v>
      </c>
      <c r="B236" s="168"/>
      <c r="C236" s="168"/>
      <c r="D236" s="168"/>
    </row>
    <row r="237" customFormat="false" ht="13.8" hidden="false" customHeight="false" outlineLevel="0" collapsed="false">
      <c r="A237" s="251"/>
      <c r="B237" s="252"/>
      <c r="C237" s="253"/>
      <c r="D237" s="254"/>
    </row>
    <row r="238" customFormat="false" ht="15" hidden="false" customHeight="false" outlineLevel="0" collapsed="false">
      <c r="A238" s="35" t="s">
        <v>43</v>
      </c>
      <c r="B238" s="36" t="s">
        <v>191</v>
      </c>
      <c r="C238" s="198" t="n">
        <f aca="false">SUM(C245:C246,C250,C254,C257)</f>
        <v>0.03</v>
      </c>
      <c r="D238" s="184" t="e">
        <f aca="false">SUM(D245,D246,D250,D254,D257)</f>
        <v>#REF!</v>
      </c>
    </row>
    <row r="239" customFormat="false" ht="23.85" hidden="false" customHeight="true" outlineLevel="0" collapsed="false">
      <c r="A239" s="168" t="s">
        <v>192</v>
      </c>
      <c r="B239" s="168"/>
      <c r="C239" s="168"/>
      <c r="D239" s="168"/>
    </row>
    <row r="240" customFormat="false" ht="13.8" hidden="false" customHeight="false" outlineLevel="0" collapsed="false">
      <c r="A240" s="237"/>
      <c r="B240" s="238"/>
      <c r="C240" s="239"/>
      <c r="D240" s="344"/>
    </row>
    <row r="241" customFormat="false" ht="13.8" hidden="false" customHeight="true" outlineLevel="0" collapsed="false">
      <c r="A241" s="345" t="s">
        <v>193</v>
      </c>
      <c r="B241" s="345"/>
      <c r="C241" s="346" t="n">
        <f aca="false">1-C238</f>
        <v>0.97</v>
      </c>
      <c r="D241" s="347"/>
    </row>
    <row r="242" customFormat="false" ht="23.85" hidden="false" customHeight="true" outlineLevel="0" collapsed="false">
      <c r="A242" s="348" t="s">
        <v>194</v>
      </c>
      <c r="B242" s="348"/>
      <c r="C242" s="348"/>
      <c r="D242" s="348"/>
    </row>
    <row r="243" customFormat="false" ht="13.8" hidden="false" customHeight="true" outlineLevel="0" collapsed="false">
      <c r="A243" s="207" t="s">
        <v>195</v>
      </c>
      <c r="B243" s="207"/>
      <c r="C243" s="349"/>
      <c r="D243" s="349"/>
    </row>
    <row r="244" customFormat="false" ht="13.8" hidden="false" customHeight="true" outlineLevel="0" collapsed="false">
      <c r="A244" s="209"/>
      <c r="B244" s="210" t="s">
        <v>196</v>
      </c>
      <c r="C244" s="210"/>
      <c r="D244" s="210"/>
    </row>
    <row r="245" customFormat="false" ht="15" hidden="false" customHeight="false" outlineLevel="0" collapsed="false">
      <c r="A245" s="211"/>
      <c r="B245" s="212" t="s">
        <v>197</v>
      </c>
      <c r="C245" s="197"/>
      <c r="D245" s="213" t="e">
        <f aca="false">C245*(($D$269+$D$232+$D$235)/$C$241)</f>
        <v>#REF!</v>
      </c>
    </row>
    <row r="246" customFormat="false" ht="15" hidden="false" customHeight="false" outlineLevel="0" collapsed="false">
      <c r="A246" s="211"/>
      <c r="B246" s="212" t="s">
        <v>198</v>
      </c>
      <c r="C246" s="197"/>
      <c r="D246" s="213" t="e">
        <f aca="false">C246*(($D$269+$D$232+$D$235)/$C$241)</f>
        <v>#REF!</v>
      </c>
    </row>
    <row r="247" customFormat="false" ht="68.65" hidden="false" customHeight="true" outlineLevel="0" collapsed="false">
      <c r="A247" s="168" t="s">
        <v>199</v>
      </c>
      <c r="B247" s="168"/>
      <c r="C247" s="168"/>
      <c r="D247" s="168"/>
    </row>
    <row r="248" customFormat="false" ht="13.8" hidden="false" customHeight="false" outlineLevel="0" collapsed="false">
      <c r="A248" s="251"/>
      <c r="B248" s="252"/>
      <c r="C248" s="253"/>
      <c r="D248" s="254"/>
    </row>
    <row r="249" customFormat="false" ht="13.8" hidden="false" customHeight="true" outlineLevel="0" collapsed="false">
      <c r="A249" s="214"/>
      <c r="B249" s="215" t="s">
        <v>200</v>
      </c>
      <c r="C249" s="215"/>
      <c r="D249" s="215"/>
    </row>
    <row r="250" customFormat="false" ht="15" hidden="false" customHeight="false" outlineLevel="0" collapsed="false">
      <c r="A250" s="211"/>
      <c r="B250" s="36" t="s">
        <v>201</v>
      </c>
      <c r="C250" s="216"/>
      <c r="D250" s="213" t="e">
        <f aca="false">C250*(($D$269+$D$232+$D$235)/$C$241)</f>
        <v>#REF!</v>
      </c>
    </row>
    <row r="251" customFormat="false" ht="13.8" hidden="false" customHeight="true" outlineLevel="0" collapsed="false">
      <c r="A251" s="220" t="s">
        <v>202</v>
      </c>
      <c r="B251" s="220"/>
      <c r="C251" s="220"/>
      <c r="D251" s="220"/>
    </row>
    <row r="252" customFormat="false" ht="13.8" hidden="false" customHeight="false" outlineLevel="0" collapsed="false">
      <c r="A252" s="251"/>
      <c r="B252" s="252"/>
      <c r="C252" s="253"/>
      <c r="D252" s="254"/>
    </row>
    <row r="253" customFormat="false" ht="13.8" hidden="false" customHeight="true" outlineLevel="0" collapsed="false">
      <c r="A253" s="218"/>
      <c r="B253" s="215" t="s">
        <v>203</v>
      </c>
      <c r="C253" s="215"/>
      <c r="D253" s="215"/>
    </row>
    <row r="254" customFormat="false" ht="15" hidden="false" customHeight="false" outlineLevel="0" collapsed="false">
      <c r="A254" s="35"/>
      <c r="B254" s="212" t="s">
        <v>204</v>
      </c>
      <c r="C254" s="198" t="n">
        <v>0.03</v>
      </c>
      <c r="D254" s="213" t="e">
        <f aca="false">C254*(($D$269+$D$232+$D$235)/$C$241)</f>
        <v>#REF!</v>
      </c>
    </row>
    <row r="255" customFormat="false" ht="13.8" hidden="false" customHeight="true" outlineLevel="0" collapsed="false">
      <c r="A255" s="168" t="s">
        <v>205</v>
      </c>
      <c r="B255" s="168"/>
      <c r="C255" s="168"/>
      <c r="D255" s="168"/>
    </row>
    <row r="256" customFormat="false" ht="13.8" hidden="false" customHeight="false" outlineLevel="0" collapsed="false">
      <c r="A256" s="251"/>
      <c r="B256" s="252"/>
      <c r="C256" s="253"/>
      <c r="D256" s="254"/>
    </row>
    <row r="257" customFormat="false" ht="15" hidden="false" customHeight="false" outlineLevel="0" collapsed="false">
      <c r="A257" s="219"/>
      <c r="B257" s="36" t="s">
        <v>206</v>
      </c>
      <c r="C257" s="197"/>
      <c r="D257" s="213" t="e">
        <f aca="false">C257*(($D$269+$D$232+$D$235)/$C$241)</f>
        <v>#REF!</v>
      </c>
    </row>
    <row r="258" customFormat="false" ht="13.8" hidden="false" customHeight="true" outlineLevel="0" collapsed="false">
      <c r="A258" s="220" t="s">
        <v>202</v>
      </c>
      <c r="B258" s="220"/>
      <c r="C258" s="220"/>
      <c r="D258" s="220"/>
    </row>
    <row r="259" customFormat="false" ht="13.8" hidden="false" customHeight="false" outlineLevel="0" collapsed="false">
      <c r="A259" s="251"/>
      <c r="B259" s="252"/>
      <c r="C259" s="253"/>
      <c r="D259" s="254"/>
    </row>
    <row r="260" customFormat="false" ht="15" hidden="false" customHeight="false" outlineLevel="0" collapsed="false">
      <c r="A260" s="42" t="s">
        <v>72</v>
      </c>
      <c r="B260" s="42"/>
      <c r="C260" s="42"/>
      <c r="D260" s="221" t="e">
        <f aca="false">SUM(D232,D235,D238)</f>
        <v>#REF!</v>
      </c>
    </row>
    <row r="262" customFormat="false" ht="15" hidden="false" customHeight="false" outlineLevel="0" collapsed="false">
      <c r="A262" s="109" t="s">
        <v>207</v>
      </c>
      <c r="B262" s="109"/>
      <c r="C262" s="109"/>
      <c r="D262" s="109"/>
    </row>
    <row r="263" customFormat="false" ht="13.8" hidden="false" customHeight="true" outlineLevel="0" collapsed="false">
      <c r="A263" s="33" t="s">
        <v>208</v>
      </c>
      <c r="B263" s="33"/>
      <c r="C263" s="33"/>
      <c r="D263" s="33" t="s">
        <v>236</v>
      </c>
    </row>
    <row r="264" customFormat="false" ht="13.8" hidden="false" customHeight="true" outlineLevel="0" collapsed="false">
      <c r="A264" s="222" t="s">
        <v>18</v>
      </c>
      <c r="B264" s="137" t="s">
        <v>209</v>
      </c>
      <c r="C264" s="137"/>
      <c r="D264" s="350" t="n">
        <f aca="false">D42</f>
        <v>2348.13</v>
      </c>
    </row>
    <row r="265" customFormat="false" ht="13.8" hidden="false" customHeight="true" outlineLevel="0" collapsed="false">
      <c r="A265" s="222" t="s">
        <v>20</v>
      </c>
      <c r="B265" s="137" t="s">
        <v>210</v>
      </c>
      <c r="C265" s="137"/>
      <c r="D265" s="350" t="n">
        <f aca="false">D131</f>
        <v>1756.1088</v>
      </c>
    </row>
    <row r="266" customFormat="false" ht="13.8" hidden="false" customHeight="true" outlineLevel="0" collapsed="false">
      <c r="A266" s="222" t="s">
        <v>43</v>
      </c>
      <c r="B266" s="137" t="s">
        <v>211</v>
      </c>
      <c r="C266" s="137"/>
      <c r="D266" s="350" t="n">
        <f aca="false">D159</f>
        <v>165.527197716</v>
      </c>
    </row>
    <row r="267" customFormat="false" ht="13.8" hidden="false" customHeight="true" outlineLevel="0" collapsed="false">
      <c r="A267" s="222" t="s">
        <v>45</v>
      </c>
      <c r="B267" s="137" t="s">
        <v>212</v>
      </c>
      <c r="C267" s="137"/>
      <c r="D267" s="350" t="e">
        <f aca="false">D212</f>
        <v>#REF!</v>
      </c>
    </row>
    <row r="268" customFormat="false" ht="13.8" hidden="false" customHeight="true" outlineLevel="0" collapsed="false">
      <c r="A268" s="222" t="s">
        <v>213</v>
      </c>
      <c r="B268" s="137" t="s">
        <v>214</v>
      </c>
      <c r="C268" s="137"/>
      <c r="D268" s="350" t="n">
        <f aca="false">D228</f>
        <v>0</v>
      </c>
    </row>
    <row r="269" customFormat="false" ht="13.8" hidden="false" customHeight="true" outlineLevel="0" collapsed="false">
      <c r="A269" s="224" t="s">
        <v>215</v>
      </c>
      <c r="B269" s="224"/>
      <c r="C269" s="224"/>
      <c r="D269" s="351" t="e">
        <f aca="false">SUM(D264:D268)</f>
        <v>#REF!</v>
      </c>
    </row>
    <row r="270" customFormat="false" ht="13.8" hidden="false" customHeight="true" outlineLevel="0" collapsed="false">
      <c r="A270" s="33" t="s">
        <v>56</v>
      </c>
      <c r="B270" s="137" t="s">
        <v>216</v>
      </c>
      <c r="C270" s="137"/>
      <c r="D270" s="223" t="e">
        <f aca="false">D260</f>
        <v>#REF!</v>
      </c>
    </row>
    <row r="271" customFormat="false" ht="15.65" hidden="false" customHeight="true" outlineLevel="0" collapsed="false">
      <c r="A271" s="33" t="s">
        <v>217</v>
      </c>
      <c r="B271" s="33"/>
      <c r="C271" s="33"/>
      <c r="D271" s="221" t="e">
        <f aca="false">D269+D270</f>
        <v>#REF!</v>
      </c>
    </row>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61">
    <mergeCell ref="A1:D2"/>
    <mergeCell ref="A3:D3"/>
    <mergeCell ref="B4:C4"/>
    <mergeCell ref="E4:I10"/>
    <mergeCell ref="B5:C5"/>
    <mergeCell ref="B6:C6"/>
    <mergeCell ref="B7:C7"/>
    <mergeCell ref="B8:C8"/>
    <mergeCell ref="A11:D11"/>
    <mergeCell ref="A12:D12"/>
    <mergeCell ref="A13:D13"/>
    <mergeCell ref="B14:D14"/>
    <mergeCell ref="A16:B16"/>
    <mergeCell ref="C16:D16"/>
    <mergeCell ref="A19:B21"/>
    <mergeCell ref="A22:C23"/>
    <mergeCell ref="A26:D26"/>
    <mergeCell ref="A29:B31"/>
    <mergeCell ref="A32:D32"/>
    <mergeCell ref="A35:B37"/>
    <mergeCell ref="A38:D38"/>
    <mergeCell ref="A41:D41"/>
    <mergeCell ref="A42:B42"/>
    <mergeCell ref="A44:D44"/>
    <mergeCell ref="A45:D45"/>
    <mergeCell ref="A48:D48"/>
    <mergeCell ref="A51:D51"/>
    <mergeCell ref="A52:D52"/>
    <mergeCell ref="A53:D53"/>
    <mergeCell ref="A56:D56"/>
    <mergeCell ref="A57:D57"/>
    <mergeCell ref="A58:B58"/>
    <mergeCell ref="A60:D60"/>
    <mergeCell ref="A63:D63"/>
    <mergeCell ref="A66:D66"/>
    <mergeCell ref="A69:D69"/>
    <mergeCell ref="A72:D72"/>
    <mergeCell ref="A75:D75"/>
    <mergeCell ref="A78:D78"/>
    <mergeCell ref="A81:D81"/>
    <mergeCell ref="A84:D84"/>
    <mergeCell ref="A86:B86"/>
    <mergeCell ref="A88:D88"/>
    <mergeCell ref="B89:C89"/>
    <mergeCell ref="A91:D91"/>
    <mergeCell ref="A92:D92"/>
    <mergeCell ref="A93:D93"/>
    <mergeCell ref="A94:A97"/>
    <mergeCell ref="A99:A101"/>
    <mergeCell ref="A104:D104"/>
    <mergeCell ref="A105:B105"/>
    <mergeCell ref="A109:D109"/>
    <mergeCell ref="A110:D110"/>
    <mergeCell ref="A113:D113"/>
    <mergeCell ref="A114:D114"/>
    <mergeCell ref="A117:D117"/>
    <mergeCell ref="A118:D118"/>
    <mergeCell ref="A121:D121"/>
    <mergeCell ref="A122:D122"/>
    <mergeCell ref="A124:C124"/>
    <mergeCell ref="A126:D126"/>
    <mergeCell ref="B127:C127"/>
    <mergeCell ref="B128:C128"/>
    <mergeCell ref="B129:C129"/>
    <mergeCell ref="B130:C130"/>
    <mergeCell ref="A131:C131"/>
    <mergeCell ref="A133:D133"/>
    <mergeCell ref="B134:C134"/>
    <mergeCell ref="B135:C135"/>
    <mergeCell ref="A136:D136"/>
    <mergeCell ref="A137:C137"/>
    <mergeCell ref="B139:C139"/>
    <mergeCell ref="A140:D140"/>
    <mergeCell ref="A141:C141"/>
    <mergeCell ref="B143:C143"/>
    <mergeCell ref="A144:D144"/>
    <mergeCell ref="A145:C145"/>
    <mergeCell ref="B147:C147"/>
    <mergeCell ref="A148:D148"/>
    <mergeCell ref="A149:C149"/>
    <mergeCell ref="A150:C150"/>
    <mergeCell ref="B152:C152"/>
    <mergeCell ref="A153:D153"/>
    <mergeCell ref="B155:C155"/>
    <mergeCell ref="A156:D156"/>
    <mergeCell ref="A157:C157"/>
    <mergeCell ref="A159:C159"/>
    <mergeCell ref="A161:D161"/>
    <mergeCell ref="A162:D162"/>
    <mergeCell ref="A163:D163"/>
    <mergeCell ref="B164:C164"/>
    <mergeCell ref="B165:C165"/>
    <mergeCell ref="A166:D166"/>
    <mergeCell ref="A167:D167"/>
    <mergeCell ref="A168:D168"/>
    <mergeCell ref="A174:C174"/>
    <mergeCell ref="B176:C176"/>
    <mergeCell ref="A177:D177"/>
    <mergeCell ref="A178:D178"/>
    <mergeCell ref="A179:C179"/>
    <mergeCell ref="B181:C181"/>
    <mergeCell ref="A182:D182"/>
    <mergeCell ref="A183:D183"/>
    <mergeCell ref="A184:C184"/>
    <mergeCell ref="B186:C186"/>
    <mergeCell ref="A187:D187"/>
    <mergeCell ref="A188:D188"/>
    <mergeCell ref="A189:C189"/>
    <mergeCell ref="B191:C191"/>
    <mergeCell ref="A192:D192"/>
    <mergeCell ref="A193:C193"/>
    <mergeCell ref="B195:C195"/>
    <mergeCell ref="A196:D196"/>
    <mergeCell ref="A197:C197"/>
    <mergeCell ref="A199:C199"/>
    <mergeCell ref="A201:D201"/>
    <mergeCell ref="B202:C202"/>
    <mergeCell ref="B203:C203"/>
    <mergeCell ref="A204:D204"/>
    <mergeCell ref="A206:C206"/>
    <mergeCell ref="A208:D208"/>
    <mergeCell ref="B209:C209"/>
    <mergeCell ref="B210:C210"/>
    <mergeCell ref="B211:C211"/>
    <mergeCell ref="A212:C212"/>
    <mergeCell ref="A214:D214"/>
    <mergeCell ref="B215:C215"/>
    <mergeCell ref="B216:C216"/>
    <mergeCell ref="A217:D217"/>
    <mergeCell ref="B219:C219"/>
    <mergeCell ref="A220:D220"/>
    <mergeCell ref="B222:C222"/>
    <mergeCell ref="A223:D223"/>
    <mergeCell ref="A226:D226"/>
    <mergeCell ref="A228:C228"/>
    <mergeCell ref="A230:D230"/>
    <mergeCell ref="A233:D233"/>
    <mergeCell ref="A236:D236"/>
    <mergeCell ref="A239:D239"/>
    <mergeCell ref="A241:B241"/>
    <mergeCell ref="A242:D242"/>
    <mergeCell ref="A243:B243"/>
    <mergeCell ref="C243:D243"/>
    <mergeCell ref="B244:D244"/>
    <mergeCell ref="A247:D247"/>
    <mergeCell ref="B249:D249"/>
    <mergeCell ref="A251:D251"/>
    <mergeCell ref="B253:D253"/>
    <mergeCell ref="A255:D255"/>
    <mergeCell ref="A258:D258"/>
    <mergeCell ref="A260:C260"/>
    <mergeCell ref="A262:D262"/>
    <mergeCell ref="A263:C263"/>
    <mergeCell ref="B264:C264"/>
    <mergeCell ref="B265:C265"/>
    <mergeCell ref="B266:C266"/>
    <mergeCell ref="B267:C267"/>
    <mergeCell ref="B268:C268"/>
    <mergeCell ref="A269:C269"/>
    <mergeCell ref="B270:C270"/>
    <mergeCell ref="A271:C271"/>
  </mergeCells>
  <printOptions headings="false" gridLines="false" gridLinesSet="true" horizontalCentered="true" verticalCentered="false"/>
  <pageMargins left="0.196527777777778" right="0.196527777777778" top="0.786805555555556" bottom="0.786111111111111" header="0.196527777777778" footer="0.196527777777778"/>
  <pageSetup paperSize="9" scale="90" fitToWidth="1" fitToHeight="1" pageOrder="downThenOver" orientation="portrait" blackAndWhite="false" draft="false" cellComments="none" horizontalDpi="300" verticalDpi="300" copies="1"/>
  <headerFooter differentFirst="false" differentOddEven="false">
    <oddHeader>&amp;LTec. Secretariado-1 (Anexo V_B)</oddHeader>
    <oddFooter>&amp;R&amp;P de</oddFooter>
  </headerFooter>
  <rowBreaks count="3" manualBreakCount="3">
    <brk id="82" man="true" max="16383" min="0"/>
    <brk id="150" man="true" max="16383" min="0"/>
    <brk id="206" man="true" max="16383" min="0"/>
  </rowBreaks>
  <colBreaks count="1" manualBreakCount="1">
    <brk id="4" man="true" max="65535" min="0"/>
  </col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Z104853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A9" activeCellId="0" sqref="A9"/>
    </sheetView>
  </sheetViews>
  <sheetFormatPr defaultColWidth="8.53515625" defaultRowHeight="13.8" zeroHeight="false" outlineLevelRow="0" outlineLevelCol="0"/>
  <cols>
    <col collapsed="false" customWidth="true" hidden="false" outlineLevel="0" max="1" min="1" style="227" width="8.1"/>
    <col collapsed="false" customWidth="true" hidden="false" outlineLevel="0" max="2" min="2" style="227" width="43.33"/>
    <col collapsed="false" customWidth="true" hidden="false" outlineLevel="0" max="3" min="3" style="227" width="14.31"/>
    <col collapsed="false" customWidth="true" hidden="false" outlineLevel="0" max="4" min="4" style="227" width="15.27"/>
    <col collapsed="false" customWidth="true" hidden="false" outlineLevel="0" max="5" min="5" style="227" width="18.63"/>
    <col collapsed="false" customWidth="true" hidden="false" outlineLevel="0" max="6" min="6" style="227" width="10.8"/>
    <col collapsed="false" customWidth="true" hidden="false" outlineLevel="0" max="7" min="7" style="227" width="13.09"/>
    <col collapsed="false" customWidth="true" hidden="false" outlineLevel="0" max="24" min="8" style="227" width="6.61"/>
    <col collapsed="false" customWidth="false" hidden="false" outlineLevel="0" max="1024" min="25" style="227" width="8.52"/>
  </cols>
  <sheetData>
    <row r="1" customFormat="false" ht="12.8" hidden="false" customHeight="true" outlineLevel="0" collapsed="false">
      <c r="H1" s="352"/>
      <c r="I1" s="352"/>
      <c r="J1" s="352"/>
      <c r="K1" s="352"/>
      <c r="L1" s="352"/>
      <c r="M1" s="352"/>
      <c r="N1" s="352"/>
      <c r="O1" s="352"/>
      <c r="P1" s="352"/>
      <c r="Q1" s="352"/>
      <c r="R1" s="352"/>
      <c r="S1" s="352"/>
      <c r="T1" s="352"/>
      <c r="U1" s="352"/>
      <c r="V1" s="352"/>
      <c r="W1" s="352"/>
      <c r="X1" s="352"/>
    </row>
    <row r="2" customFormat="false" ht="100.65" hidden="false" customHeight="true" outlineLevel="0" collapsed="false">
      <c r="A2" s="353"/>
      <c r="B2" s="353"/>
      <c r="C2" s="353"/>
      <c r="D2" s="353"/>
      <c r="E2" s="353"/>
      <c r="F2" s="353"/>
      <c r="G2" s="353"/>
      <c r="H2" s="352"/>
      <c r="I2" s="352"/>
      <c r="J2" s="352"/>
      <c r="K2" s="352"/>
      <c r="L2" s="352"/>
      <c r="M2" s="352"/>
      <c r="N2" s="352"/>
      <c r="O2" s="352"/>
      <c r="P2" s="352"/>
      <c r="Q2" s="352"/>
      <c r="R2" s="352"/>
      <c r="S2" s="352"/>
      <c r="T2" s="352"/>
      <c r="U2" s="352"/>
      <c r="V2" s="352"/>
      <c r="W2" s="352"/>
      <c r="X2" s="352"/>
    </row>
    <row r="3" customFormat="false" ht="15.75" hidden="false" customHeight="true" outlineLevel="0" collapsed="false">
      <c r="A3" s="354" t="s">
        <v>237</v>
      </c>
      <c r="B3" s="354"/>
      <c r="C3" s="354"/>
      <c r="D3" s="354"/>
      <c r="E3" s="354"/>
      <c r="F3" s="354"/>
      <c r="G3" s="354"/>
      <c r="H3" s="352"/>
      <c r="I3" s="352"/>
      <c r="J3" s="352"/>
      <c r="K3" s="352"/>
      <c r="L3" s="352"/>
      <c r="M3" s="352"/>
      <c r="N3" s="352"/>
      <c r="O3" s="352"/>
      <c r="P3" s="352"/>
      <c r="Q3" s="352"/>
      <c r="R3" s="352"/>
      <c r="S3" s="352"/>
      <c r="T3" s="352"/>
      <c r="U3" s="352"/>
      <c r="V3" s="352"/>
      <c r="W3" s="352"/>
      <c r="X3" s="352"/>
    </row>
    <row r="4" customFormat="false" ht="15.75" hidden="false" customHeight="true" outlineLevel="0" collapsed="false">
      <c r="A4" s="355" t="s">
        <v>238</v>
      </c>
      <c r="B4" s="355"/>
      <c r="C4" s="355"/>
      <c r="D4" s="355"/>
      <c r="E4" s="355"/>
      <c r="F4" s="355"/>
      <c r="G4" s="355"/>
      <c r="H4" s="352"/>
      <c r="I4" s="352"/>
      <c r="J4" s="352"/>
      <c r="K4" s="352"/>
      <c r="L4" s="352"/>
      <c r="M4" s="352"/>
      <c r="N4" s="352"/>
      <c r="O4" s="352"/>
      <c r="P4" s="352"/>
      <c r="Q4" s="352"/>
      <c r="R4" s="352"/>
      <c r="S4" s="352"/>
      <c r="T4" s="352"/>
      <c r="U4" s="352"/>
      <c r="V4" s="352"/>
      <c r="W4" s="352"/>
      <c r="X4" s="352"/>
    </row>
    <row r="5" customFormat="false" ht="40" hidden="false" customHeight="false" outlineLevel="0" collapsed="false">
      <c r="A5" s="354" t="s">
        <v>1</v>
      </c>
      <c r="B5" s="354" t="s">
        <v>239</v>
      </c>
      <c r="C5" s="354" t="s">
        <v>240</v>
      </c>
      <c r="D5" s="355" t="s">
        <v>241</v>
      </c>
      <c r="E5" s="356" t="s">
        <v>242</v>
      </c>
      <c r="F5" s="357" t="s">
        <v>243</v>
      </c>
      <c r="G5" s="358" t="s">
        <v>244</v>
      </c>
      <c r="H5" s="352"/>
      <c r="I5" s="352"/>
      <c r="J5" s="352"/>
      <c r="K5" s="352"/>
      <c r="L5" s="352"/>
      <c r="M5" s="352"/>
      <c r="N5" s="352"/>
      <c r="O5" s="352"/>
      <c r="P5" s="352"/>
      <c r="Q5" s="352"/>
      <c r="R5" s="352"/>
      <c r="S5" s="352"/>
      <c r="T5" s="352"/>
      <c r="U5" s="352"/>
      <c r="V5" s="352"/>
      <c r="W5" s="352"/>
      <c r="X5" s="352"/>
    </row>
    <row r="6" customFormat="false" ht="78.65" hidden="false" customHeight="false" outlineLevel="0" collapsed="false">
      <c r="A6" s="359" t="n">
        <v>1</v>
      </c>
      <c r="B6" s="360" t="s">
        <v>245</v>
      </c>
      <c r="C6" s="359" t="s">
        <v>246</v>
      </c>
      <c r="D6" s="359" t="n">
        <v>5</v>
      </c>
      <c r="E6" s="361" t="n">
        <v>0</v>
      </c>
      <c r="F6" s="362" t="n">
        <f aca="false">E6*D6</f>
        <v>0</v>
      </c>
      <c r="G6" s="362" t="n">
        <f aca="false">F6/12</f>
        <v>0</v>
      </c>
      <c r="H6" s="352"/>
      <c r="I6" s="352"/>
      <c r="J6" s="352"/>
      <c r="K6" s="352"/>
      <c r="L6" s="352"/>
      <c r="M6" s="352"/>
      <c r="N6" s="352"/>
      <c r="O6" s="352"/>
      <c r="P6" s="352"/>
      <c r="Q6" s="352"/>
      <c r="R6" s="352"/>
      <c r="S6" s="352"/>
      <c r="T6" s="352"/>
      <c r="U6" s="352"/>
      <c r="V6" s="352"/>
      <c r="W6" s="352"/>
      <c r="X6" s="352"/>
    </row>
    <row r="7" customFormat="false" ht="15" hidden="false" customHeight="false" outlineLevel="0" collapsed="false">
      <c r="A7" s="359" t="n">
        <v>2</v>
      </c>
      <c r="B7" s="363" t="s">
        <v>247</v>
      </c>
      <c r="C7" s="359" t="s">
        <v>246</v>
      </c>
      <c r="D7" s="359" t="n">
        <v>1</v>
      </c>
      <c r="E7" s="361" t="n">
        <v>0</v>
      </c>
      <c r="F7" s="362" t="n">
        <f aca="false">E7*D7</f>
        <v>0</v>
      </c>
      <c r="G7" s="362" t="n">
        <f aca="false">F7/12</f>
        <v>0</v>
      </c>
      <c r="H7" s="352"/>
      <c r="I7" s="352"/>
      <c r="J7" s="352"/>
      <c r="K7" s="352"/>
      <c r="L7" s="352"/>
      <c r="M7" s="352"/>
      <c r="N7" s="352"/>
      <c r="O7" s="352"/>
      <c r="P7" s="352"/>
      <c r="Q7" s="352"/>
      <c r="R7" s="352"/>
      <c r="S7" s="352"/>
      <c r="T7" s="352"/>
      <c r="U7" s="352"/>
      <c r="V7" s="352"/>
      <c r="W7" s="352"/>
      <c r="X7" s="352"/>
    </row>
    <row r="8" customFormat="false" ht="15" hidden="false" customHeight="false" outlineLevel="0" collapsed="false">
      <c r="A8" s="364"/>
      <c r="B8" s="365"/>
      <c r="C8" s="365"/>
      <c r="D8" s="365"/>
      <c r="E8" s="365"/>
      <c r="F8" s="365"/>
      <c r="G8" s="365"/>
      <c r="H8" s="366"/>
      <c r="I8" s="366"/>
      <c r="J8" s="352"/>
      <c r="K8" s="352"/>
      <c r="L8" s="352"/>
      <c r="M8" s="352"/>
      <c r="N8" s="352"/>
      <c r="O8" s="352"/>
      <c r="P8" s="352"/>
      <c r="Q8" s="352"/>
      <c r="R8" s="352"/>
      <c r="S8" s="352"/>
      <c r="T8" s="352"/>
      <c r="U8" s="352"/>
      <c r="V8" s="352"/>
      <c r="W8" s="352"/>
      <c r="X8" s="352"/>
      <c r="Y8" s="352"/>
      <c r="Z8" s="352"/>
    </row>
    <row r="9" customFormat="false" ht="26.95" hidden="false" customHeight="true" outlineLevel="0" collapsed="false">
      <c r="A9" s="367" t="s">
        <v>248</v>
      </c>
      <c r="B9" s="367"/>
      <c r="C9" s="367"/>
      <c r="D9" s="367"/>
      <c r="E9" s="368" t="s">
        <v>249</v>
      </c>
      <c r="F9" s="368" t="s">
        <v>172</v>
      </c>
      <c r="G9" s="368" t="n">
        <f aca="false">SUM(G6:G7)</f>
        <v>0</v>
      </c>
      <c r="H9" s="352"/>
      <c r="I9" s="352"/>
      <c r="J9" s="352"/>
      <c r="K9" s="352"/>
      <c r="L9" s="352"/>
      <c r="M9" s="352"/>
      <c r="N9" s="352"/>
      <c r="O9" s="352"/>
      <c r="P9" s="352"/>
      <c r="Q9" s="352"/>
      <c r="R9" s="352"/>
      <c r="S9" s="352"/>
      <c r="T9" s="352"/>
      <c r="U9" s="352"/>
      <c r="V9" s="352"/>
      <c r="W9" s="352"/>
      <c r="X9" s="352"/>
    </row>
    <row r="10" customFormat="false" ht="15.75" hidden="false" customHeight="true" outlineLevel="0" collapsed="false">
      <c r="A10" s="369"/>
      <c r="B10" s="369"/>
      <c r="C10" s="369"/>
      <c r="D10" s="369"/>
      <c r="E10" s="369"/>
      <c r="F10" s="369"/>
      <c r="G10" s="369"/>
      <c r="H10" s="352"/>
      <c r="I10" s="352"/>
      <c r="J10" s="352"/>
      <c r="K10" s="352"/>
      <c r="L10" s="352"/>
      <c r="M10" s="352"/>
      <c r="N10" s="352"/>
      <c r="O10" s="352"/>
      <c r="P10" s="352"/>
      <c r="Q10" s="352"/>
      <c r="R10" s="352"/>
      <c r="S10" s="352"/>
      <c r="T10" s="352"/>
      <c r="U10" s="352"/>
      <c r="V10" s="352"/>
      <c r="W10" s="352"/>
      <c r="X10" s="352"/>
    </row>
    <row r="11" customFormat="false" ht="15.75" hidden="false" customHeight="true" outlineLevel="0" collapsed="false">
      <c r="A11" s="369"/>
      <c r="B11" s="369"/>
      <c r="C11" s="369"/>
      <c r="D11" s="369"/>
      <c r="E11" s="369"/>
      <c r="F11" s="369"/>
      <c r="G11" s="369"/>
      <c r="H11" s="352"/>
      <c r="I11" s="352"/>
      <c r="J11" s="352"/>
      <c r="K11" s="352"/>
      <c r="L11" s="352"/>
      <c r="M11" s="352"/>
      <c r="N11" s="352"/>
      <c r="O11" s="352"/>
      <c r="P11" s="352"/>
      <c r="Q11" s="352"/>
      <c r="R11" s="352"/>
      <c r="S11" s="352"/>
      <c r="T11" s="352"/>
      <c r="U11" s="352"/>
      <c r="V11" s="352"/>
      <c r="W11" s="352"/>
      <c r="X11" s="352"/>
    </row>
    <row r="1048539" customFormat="false" ht="12.75" hidden="false" customHeight="true" outlineLevel="0" collapsed="false"/>
    <row r="1048540" customFormat="false" ht="12.75" hidden="false" customHeight="true" outlineLevel="0" collapsed="false"/>
    <row r="1048541" customFormat="false" ht="12.75" hidden="false" customHeight="true" outlineLevel="0" collapsed="false"/>
    <row r="1048542" customFormat="false" ht="12.75" hidden="false" customHeight="true" outlineLevel="0" collapsed="false"/>
    <row r="1048543" customFormat="false" ht="12.75" hidden="false" customHeight="true" outlineLevel="0" collapsed="false"/>
    <row r="1048544" customFormat="false" ht="12.75" hidden="false" customHeight="true" outlineLevel="0" collapsed="false"/>
    <row r="1048545" customFormat="false" ht="12.75" hidden="false" customHeight="true" outlineLevel="0" collapsed="false"/>
    <row r="1048546" customFormat="false" ht="12.75" hidden="false" customHeight="true" outlineLevel="0" collapsed="false"/>
    <row r="1048547" customFormat="false" ht="12.75" hidden="false" customHeight="true" outlineLevel="0" collapsed="false"/>
    <row r="1048548" customFormat="false" ht="12.75" hidden="false" customHeight="true" outlineLevel="0" collapsed="false"/>
    <row r="1048549" customFormat="false" ht="12.75" hidden="false" customHeight="true" outlineLevel="0" collapsed="false"/>
    <row r="1048550" customFormat="false" ht="12.75" hidden="false" customHeight="true" outlineLevel="0" collapsed="false"/>
    <row r="1048551" customFormat="false" ht="12.75" hidden="false" customHeight="true" outlineLevel="0" collapsed="false"/>
    <row r="1048552" customFormat="false" ht="12.75" hidden="false" customHeight="true" outlineLevel="0" collapsed="false"/>
    <row r="1048553" customFormat="false" ht="12.75" hidden="false" customHeight="true" outlineLevel="0" collapsed="false"/>
    <row r="1048554" customFormat="false" ht="12.75" hidden="false" customHeight="true" outlineLevel="0" collapsed="false"/>
    <row r="1048555" customFormat="false" ht="12.75" hidden="false" customHeight="true" outlineLevel="0" collapsed="false"/>
    <row r="1048556" customFormat="false" ht="12.75" hidden="false" customHeight="true" outlineLevel="0" collapsed="false"/>
    <row r="1048557" customFormat="false" ht="12.75" hidden="false" customHeight="true" outlineLevel="0" collapsed="false"/>
    <row r="1048558" customFormat="false" ht="12.75" hidden="false" customHeight="true" outlineLevel="0" collapsed="false"/>
    <row r="1048559" customFormat="false" ht="12.75" hidden="false" customHeight="true" outlineLevel="0" collapsed="false"/>
    <row r="1048560" customFormat="false" ht="12.75" hidden="false" customHeight="true" outlineLevel="0" collapsed="false"/>
  </sheetData>
  <mergeCells count="5">
    <mergeCell ref="A2:G2"/>
    <mergeCell ref="A3:G3"/>
    <mergeCell ref="A4:G4"/>
    <mergeCell ref="A9:D9"/>
    <mergeCell ref="E9:F9"/>
  </mergeCells>
  <printOptions headings="false" gridLines="false" gridLinesSet="true" horizontalCentered="true" verticalCentered="false"/>
  <pageMargins left="0.39375" right="0.39375" top="0.747916666666667" bottom="0.551388888888889" header="0" footer="0"/>
  <pageSetup paperSize="9" scale="100" fitToWidth="1" fitToHeight="0" pageOrder="downThenOver" orientation="portrait" blackAndWhite="false" draft="false" cellComments="none" horizontalDpi="300" verticalDpi="300" copies="1"/>
  <headerFooter differentFirst="false" differentOddEven="false">
    <oddHeader>&amp;LBeneficios e Insumos</oddHeader>
    <oddFooter>&amp;R&amp;P de</oddFooter>
  </headerFooter>
  <drawing r:id="rId1"/>
</worksheet>
</file>

<file path=docProps/app.xml><?xml version="1.0" encoding="utf-8"?>
<Properties xmlns="http://schemas.openxmlformats.org/officeDocument/2006/extended-properties" xmlns:vt="http://schemas.openxmlformats.org/officeDocument/2006/docPropsVTypes">
  <Template/>
  <TotalTime>8292</TotalTime>
  <Application>LibreOffice/7.2.6.2$Windows_X86_64 LibreOffice_project/b0ec3a565991f7569a5a7f5d24fed7f52653d754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2020-01-08T01:33:30Z</dcterms:created>
  <dc:creator>Sabaini</dc:creator>
  <dc:description/>
  <dc:language>pt-BR</dc:language>
  <cp:lastModifiedBy/>
  <dcterms:modified xsi:type="dcterms:W3CDTF">2024-04-10T16:49:37Z</dcterms:modified>
  <cp:revision>219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